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og" sheetId="2" state="visible" r:id="rId2"/>
  </sheets>
  <definedNames>
    <definedName name="_xlnm.Print_Titles" localSheetId="1">'Log'!$7:$7</definedName>
    <definedName name="_xlnm.Print_Area" localSheetId="1">'Log'!$A$1:$O$110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mmm d, yyyy"/>
  </numFmts>
  <fonts count="21">
    <font>
      <name val="Calibri"/>
      <family val="2"/>
      <color theme="1"/>
      <sz val="11"/>
      <scheme val="minor"/>
    </font>
    <font>
      <name val="Manrope"/>
      <family val="2"/>
      <b val="1"/>
      <color rgb="00FFFFFF"/>
      <sz val="14"/>
    </font>
    <font>
      <name val="Inter"/>
      <family val="2"/>
      <color rgb="00DEDFDA"/>
      <sz val="11"/>
    </font>
    <font>
      <name val="Manrope"/>
      <family val="2"/>
      <b val="1"/>
      <color rgb="00132235"/>
      <sz val="18"/>
    </font>
    <font>
      <name val="Inter"/>
      <family val="2"/>
      <color rgb="003F5F7A"/>
      <sz val="10.5"/>
    </font>
    <font>
      <name val="Inter"/>
      <family val="2"/>
      <color rgb="003F5F7A"/>
      <sz val="9"/>
    </font>
    <font>
      <name val="Manrope"/>
      <family val="2"/>
      <b val="1"/>
      <color rgb="003F5F7A"/>
      <sz val="10.5"/>
    </font>
    <font>
      <name val="Inter"/>
      <family val="2"/>
      <color rgb="002A2E33"/>
      <sz val="10.5"/>
    </font>
    <font>
      <name val="Manrope"/>
      <family val="2"/>
      <b val="1"/>
      <color rgb="00132235"/>
      <sz val="11"/>
    </font>
    <font>
      <name val="Inter"/>
      <family val="2"/>
      <b val="1"/>
      <color rgb="00132235"/>
      <sz val="9"/>
    </font>
    <font>
      <name val="Inter"/>
      <family val="2"/>
      <b val="1"/>
      <color rgb="00132235"/>
      <sz val="8"/>
    </font>
    <font>
      <name val="Inter"/>
      <family val="2"/>
      <color rgb="002A2E33"/>
      <sz val="8"/>
    </font>
    <font>
      <name val="Inter"/>
      <family val="2"/>
      <i val="1"/>
      <color rgb="003F5F7A"/>
      <sz val="9"/>
    </font>
    <font>
      <name val="Inter"/>
      <family val="2"/>
      <b val="1"/>
      <color rgb="00FFFFFF"/>
      <sz val="9.5"/>
    </font>
    <font>
      <name val="Inter"/>
      <family val="2"/>
      <color rgb="002A2E33"/>
      <sz val="10"/>
    </font>
    <font>
      <name val="Inter"/>
      <family val="2"/>
      <b val="1"/>
      <color rgb="00132235"/>
      <sz val="10"/>
    </font>
    <font>
      <name val="Inter"/>
      <family val="2"/>
      <i val="1"/>
      <color rgb="003F5F7A"/>
      <sz val="10"/>
    </font>
    <font>
      <name val="Manrope"/>
      <family val="2"/>
      <b val="1"/>
      <color rgb="00132235"/>
      <sz val="10"/>
    </font>
    <font>
      <name val="Inter"/>
      <family val="2"/>
      <b val="1"/>
      <color rgb="003F5F7A"/>
      <sz val="8.5"/>
    </font>
    <font>
      <name val="Manrope"/>
      <family val="2"/>
      <b val="1"/>
      <color rgb="00132235"/>
      <sz val="14"/>
    </font>
    <font>
      <name val="Inter"/>
      <family val="2"/>
      <i val="1"/>
      <color rgb="003F5F7A"/>
      <sz val="8.5"/>
    </font>
  </fonts>
  <fills count="5">
    <fill>
      <patternFill/>
    </fill>
    <fill>
      <patternFill patternType="gray125"/>
    </fill>
    <fill>
      <patternFill patternType="solid">
        <fgColor rgb="00132235"/>
        <bgColor rgb="00132235"/>
      </patternFill>
    </fill>
    <fill>
      <patternFill patternType="solid">
        <fgColor rgb="00B3945D"/>
        <bgColor rgb="00B3945D"/>
      </patternFill>
    </fill>
    <fill>
      <patternFill patternType="solid">
        <fgColor rgb="00ECEDEA"/>
        <bgColor rgb="00ECEDEA"/>
      </patternFill>
    </fill>
  </fills>
  <borders count="4">
    <border>
      <left/>
      <right/>
      <top/>
      <bottom/>
      <diagonal/>
    </border>
    <border>
      <top style="thin">
        <color rgb="00B3945D"/>
      </top>
    </border>
    <border>
      <left style="thin">
        <color rgb="003F5F7A"/>
      </left>
      <right style="thin">
        <color rgb="003F5F7A"/>
      </right>
      <top style="thin">
        <color rgb="003F5F7A"/>
      </top>
      <bottom style="thin">
        <color rgb="003F5F7A"/>
      </bottom>
    </border>
    <border>
      <left style="thin">
        <color rgb="00DEDFDA"/>
      </left>
      <right style="thin">
        <color rgb="00DEDFDA"/>
      </right>
      <top style="thin">
        <color rgb="00DEDFDA"/>
      </top>
      <bottom style="thin">
        <color rgb="00DEDFD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0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vertical="top" wrapText="1" indent="1"/>
    </xf>
    <xf numFmtId="0" fontId="8" fillId="0" borderId="0" pivotButton="0" quotePrefix="0" xfId="0"/>
    <xf numFmtId="0" fontId="9" fillId="0" borderId="0" pivotButton="0" quotePrefix="0" xfId="0"/>
    <xf numFmtId="0" fontId="5" fillId="0" borderId="0" pivotButton="0" quotePrefix="0" xfId="0"/>
    <xf numFmtId="0" fontId="10" fillId="0" borderId="1" applyAlignment="1" pivotButton="0" quotePrefix="0" xfId="0">
      <alignment vertical="center"/>
    </xf>
    <xf numFmtId="0" fontId="0" fillId="0" borderId="1" pivotButton="0" quotePrefix="0" xfId="0"/>
    <xf numFmtId="0" fontId="11" fillId="0" borderId="0" applyAlignment="1" pivotButton="0" quotePrefix="0" xfId="0">
      <alignment vertical="center"/>
    </xf>
    <xf numFmtId="0" fontId="0" fillId="0" borderId="0" applyAlignment="1" pivotButton="0" quotePrefix="0" xfId="0">
      <alignment wrapText="1"/>
    </xf>
    <xf numFmtId="0" fontId="12" fillId="0" borderId="0" applyAlignment="1" pivotButton="0" quotePrefix="0" xfId="0">
      <alignment vertical="center" indent="1"/>
    </xf>
    <xf numFmtId="0" fontId="17" fillId="0" borderId="0" applyAlignment="1" pivotButton="0" quotePrefix="0" xfId="0">
      <alignment vertical="center" indent="1"/>
    </xf>
    <xf numFmtId="0" fontId="18" fillId="4" borderId="2" applyAlignment="1" pivotButton="0" quotePrefix="0" xfId="0">
      <alignment vertical="center" wrapText="1" indent="1"/>
    </xf>
    <xf numFmtId="0" fontId="20" fillId="0" borderId="0" applyAlignment="1" pivotButton="0" quotePrefix="0" xfId="0">
      <alignment vertical="center" wrapText="1" indent="1"/>
    </xf>
    <xf numFmtId="1" fontId="19" fillId="0" borderId="2" applyAlignment="1" pivotButton="0" quotePrefix="0" xfId="0">
      <alignment horizontal="left" vertical="center" indent="1"/>
    </xf>
    <xf numFmtId="0" fontId="13" fillId="2" borderId="2" applyAlignment="1" pivotButton="0" quotePrefix="0" xfId="0">
      <alignment horizontal="left" vertical="center" wrapText="1"/>
    </xf>
    <xf numFmtId="0" fontId="16" fillId="0" borderId="3" applyAlignment="1" pivotButton="0" quotePrefix="0" xfId="0">
      <alignment horizontal="left" vertical="top"/>
    </xf>
    <xf numFmtId="164" fontId="16" fillId="0" borderId="3" applyAlignment="1" pivotButton="0" quotePrefix="0" xfId="0">
      <alignment horizontal="left" vertical="top"/>
    </xf>
    <xf numFmtId="0" fontId="16" fillId="0" borderId="3" applyAlignment="1" pivotButton="0" quotePrefix="0" xfId="0">
      <alignment horizontal="left" vertical="top" wrapText="1"/>
    </xf>
    <xf numFmtId="0" fontId="15" fillId="0" borderId="3" applyAlignment="1" pivotButton="0" quotePrefix="0" xfId="0">
      <alignment horizontal="left" vertical="top" wrapText="1"/>
    </xf>
    <xf numFmtId="0" fontId="14" fillId="0" borderId="3" applyAlignment="1" pivotButton="0" quotePrefix="0" xfId="0">
      <alignment horizontal="left" vertical="top"/>
    </xf>
    <xf numFmtId="164" fontId="14" fillId="0" borderId="3" applyAlignment="1" pivotButton="0" quotePrefix="0" xfId="0">
      <alignment horizontal="left" vertical="top"/>
    </xf>
    <xf numFmtId="0" fontId="14" fillId="0" borderId="3" applyAlignment="1" pivotButton="0" quotePrefix="0" xfId="0">
      <alignment horizontal="left" vertical="top" wrapText="1"/>
    </xf>
  </cellXfs>
  <cellStyles count="1">
    <cellStyle name="Normal" xfId="0" builtinId="0" hidden="0"/>
  </cellStyles>
  <dxfs count="7">
    <dxf>
      <font>
        <name val="Inter"/>
        <family val="2"/>
        <b val="1"/>
        <color rgb="009A4A3C"/>
        <sz val="14"/>
      </font>
      <fill>
        <patternFill patternType="solid">
          <fgColor rgb="00F2DEDA"/>
          <bgColor rgb="00F2DEDA"/>
        </patternFill>
      </fill>
    </dxf>
    <dxf>
      <font>
        <name val="Inter"/>
        <family val="2"/>
        <b val="1"/>
        <color rgb="006B5326"/>
        <sz val="14"/>
      </font>
      <fill>
        <patternFill patternType="solid">
          <fgColor rgb="00F3EBDA"/>
          <bgColor rgb="00F3EBDA"/>
        </patternFill>
      </fill>
    </dxf>
    <dxf>
      <font>
        <name val="Inter"/>
        <family val="2"/>
        <b val="1"/>
        <color rgb="009A4A3C"/>
        <sz val="14"/>
      </font>
      <fill>
        <patternFill patternType="solid">
          <fgColor rgb="00F3EBDA"/>
          <bgColor rgb="00F3EBDA"/>
        </patternFill>
      </fill>
    </dxf>
    <dxf>
      <font>
        <name val="Inter"/>
        <family val="2"/>
        <color rgb="009A4A3C"/>
        <sz val="10"/>
      </font>
      <fill>
        <patternFill patternType="solid">
          <fgColor rgb="00F2DEDA"/>
          <bgColor rgb="00F2DEDA"/>
        </patternFill>
      </fill>
    </dxf>
    <dxf>
      <font>
        <name val="Inter"/>
        <family val="2"/>
        <b val="1"/>
        <color rgb="009A4A3C"/>
        <sz val="10"/>
      </font>
      <fill>
        <patternFill patternType="solid">
          <fgColor rgb="00F3EBDA"/>
          <bgColor rgb="00F3EBDA"/>
        </patternFill>
      </fill>
    </dxf>
    <dxf>
      <font>
        <name val="Inter"/>
        <family val="2"/>
        <color rgb="006B5326"/>
        <sz val="10"/>
      </font>
      <fill>
        <patternFill patternType="solid">
          <fgColor rgb="00F3EBDA"/>
          <bgColor rgb="00F3EBDA"/>
        </patternFill>
      </fill>
    </dxf>
    <dxf>
      <fill>
        <patternFill patternType="solid">
          <fgColor rgb="00ECEDEA"/>
          <bgColor rgb="00ECED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CorrectiveActionLog" displayName="CorrectiveActionLog" ref="A7:O107" headerRowCount="1">
  <autoFilter ref="A7:O107"/>
  <tableColumns count="15">
    <tableColumn id="1" name="ID"/>
    <tableColumn id="2" name="Date found"/>
    <tableColumn id="3" name="Location"/>
    <tableColumn id="4" name="Source"/>
    <tableColumn id="5" name="Finding"/>
    <tableColumn id="6" name="Root cause"/>
    <tableColumn id="7" name="Corrective action"/>
    <tableColumn id="8" name="Owner (named person)"/>
    <tableColumn id="9" name="Due date"/>
    <tableColumn id="10" name="Status"/>
    <tableColumn id="11" name="Overdue flag"/>
    <tableColumn id="12" name="Verify by"/>
    <tableColumn id="13" name="Verified by"/>
    <tableColumn id="14" name="Date verified"/>
    <tableColumn id="15" name="Evidence / record location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0" customWidth="1" min="2" max="2"/>
    <col width="4" customWidth="1" min="3" max="3"/>
  </cols>
  <sheetData>
    <row r="1" ht="36" customHeight="1">
      <c r="A1" s="1" t="inlineStr">
        <is>
          <t>SPL MANAGEMENT</t>
        </is>
      </c>
      <c r="B1" s="2" t="n"/>
      <c r="C1" s="3" t="inlineStr">
        <is>
          <t>Corrective Action Log</t>
        </is>
      </c>
    </row>
    <row r="2" ht="3" customHeight="1">
      <c r="A2" s="4" t="n"/>
      <c r="B2" s="4" t="n"/>
      <c r="C2" s="4" t="n"/>
    </row>
    <row r="4" ht="28" customHeight="1">
      <c r="B4" s="5" t="inlineStr">
        <is>
          <t>Corrective Action Log</t>
        </is>
      </c>
    </row>
    <row r="5">
      <c r="B5" s="6" t="inlineStr">
        <is>
          <t>Findings from inspections, walk-throughs, incidents, and audits, tracked until someone has checked the fix.</t>
        </is>
      </c>
    </row>
    <row r="6" ht="26" customHeight="1">
      <c r="B6" s="7" t="inlineStr">
        <is>
          <t>Intended for: managers and compliance leads tracking findings from inspections, walk-throughs, incidents, and audits.   |   Version 2.0 · Content reviewed September 26, 2026</t>
        </is>
      </c>
    </row>
    <row r="8" ht="32" customHeight="1">
      <c r="A8" s="8" t="n">
        <v>1</v>
      </c>
      <c r="B8" s="9" t="inlineStr">
        <is>
          <t>Replace or delete the rows marked EXAMPLE. Add one row per finding, per location, on the day it is found.</t>
        </is>
      </c>
    </row>
    <row r="9" ht="18" customHeight="1">
      <c r="A9" s="8" t="n">
        <v>2</v>
      </c>
      <c r="B9" s="9" t="inlineStr">
        <is>
          <t>Log findings from every source, not only regulator visits. Pick the Source from the dropdown.</t>
        </is>
      </c>
    </row>
    <row r="10" ht="18" customHeight="1">
      <c r="A10" s="8" t="n">
        <v>3</v>
      </c>
      <c r="B10" s="9" t="inlineStr">
        <is>
          <t>Write the Finding as a plain fact. In Root cause, say why it happened, not only what happened.</t>
        </is>
      </c>
    </row>
    <row r="11" ht="32" customHeight="1">
      <c r="A11" s="8" t="n">
        <v>4</v>
      </c>
      <c r="B11" s="9" t="inlineStr">
        <is>
          <t>Give each corrective action one named owner and a due date. If a regulator set a response deadline, use it and keep proof of what you sent and when.</t>
        </is>
      </c>
    </row>
    <row r="12" ht="46" customHeight="1">
      <c r="A12" s="8" t="n">
        <v>5</v>
      </c>
      <c r="B12" s="9" t="inlineStr">
        <is>
          <t>For an immediate hazard, such as a blocked exit, contain it at once and log that as its own row, closed the same day. Then add a separate row for the step that prevents a repeat, with its own owner and date.</t>
        </is>
      </c>
    </row>
    <row r="13" ht="32" customHeight="1">
      <c r="A13" s="8" t="n">
        <v>6</v>
      </c>
      <c r="B13" s="9" t="inlineStr">
        <is>
          <t>When the owner finishes, set Status to Done: awaiting check and enter a Verify by date. Mark it Verified closed only after someone other than the owner checks that the fix works.</t>
        </is>
      </c>
    </row>
    <row r="14" ht="32" customHeight="1">
      <c r="A14" s="8" t="n">
        <v>7</v>
      </c>
      <c r="B14" s="9" t="inlineStr">
        <is>
          <t>In Evidence / record location, say exactly where the proof is kept, so authorized staff can retrieve it within any applicable response period and within your own internal retrieval target.</t>
        </is>
      </c>
    </row>
    <row r="15" ht="32" customHeight="1">
      <c r="A15" s="8" t="n">
        <v>8</v>
      </c>
      <c r="B15" s="9" t="inlineStr">
        <is>
          <t>Review the log at each monthly compliance review. Look for the same root cause at more than one location, and share each fix with the other sites.</t>
        </is>
      </c>
    </row>
    <row r="17">
      <c r="B17" s="10" t="inlineStr">
        <is>
          <t>Two kinds of overdue</t>
        </is>
      </c>
    </row>
    <row r="18" ht="60" customHeight="1">
      <c r="B18" s="9" t="inlineStr">
        <is>
          <t>Work overdue: the due date has passed and the work is not done. The row shows red. Verification overdue: the work is marked done, but the Verify by date has passed without a check. The row shows gold with bold red text. The Overdue flag column names which one applies, and a row stays open until it is Verified closed.</t>
        </is>
      </c>
    </row>
    <row r="20">
      <c r="B20" s="10" t="inlineStr">
        <is>
          <t>What the colors mean</t>
        </is>
      </c>
    </row>
    <row r="21" ht="60" customHeight="1">
      <c r="B21" s="9" t="inlineStr">
        <is>
          <t>Red: work overdue. Gold: done and awaiting check. Gold with bold red text: verification overdue. The summary above the log counts open items, work overdue, awaiting check, verification overdue, and verified closed this month. The colors are highlights in this workbook only; no email or other alerts are sent.</t>
        </is>
      </c>
    </row>
    <row r="23">
      <c r="B23" s="10" t="inlineStr">
        <is>
          <t>Suggested cadence</t>
        </is>
      </c>
    </row>
    <row r="24" ht="32" customHeight="1">
      <c r="B24" s="9" t="inlineStr">
        <is>
          <t>Suggested cadence only, not a requirement. Where a law, license condition, lease, or insurer sets a different frequency or deadline, follow that instead.</t>
        </is>
      </c>
    </row>
    <row r="26">
      <c r="B26" s="10" t="inlineStr">
        <is>
          <t>Before you rely on it</t>
        </is>
      </c>
    </row>
    <row r="27" ht="32" customHeight="1">
      <c r="B27" s="9" t="inlineStr">
        <is>
          <t>Requirements vary by jurisdiction and change often. Confirm response deadlines and record retention periods with your regulator or a qualified professional.</t>
        </is>
      </c>
    </row>
    <row r="29">
      <c r="B29" s="11" t="inlineStr">
        <is>
          <t>Prepared by SPL Management</t>
        </is>
      </c>
    </row>
    <row r="30">
      <c r="B30" s="12" t="inlineStr">
        <is>
          <t>Want a second set of eyes? spl-management.com/consultation</t>
        </is>
      </c>
    </row>
    <row r="32">
      <c r="A32" s="13" t="inlineStr">
        <is>
          <t>SPL Management · spl-management.com · Managed with Precision</t>
        </is>
      </c>
      <c r="B32" s="14" t="n"/>
      <c r="C32" s="14" t="n"/>
    </row>
    <row r="33">
      <c r="A33" s="15" t="inlineStr">
        <is>
          <t>General information only. Requirements vary by jurisdiction and change often; confirm current rules with your regulator or a qualified professional.</t>
        </is>
      </c>
      <c r="B33" s="16" t="n"/>
    </row>
  </sheetData>
  <pageMargins left="0.4" right="0.4" top="0.5" bottom="0.75" header="0.5" footer="0.3"/>
  <pageSetup orientation="portrait" paperSize="1" fitToHeight="1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O110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2" customWidth="1" min="2" max="2"/>
    <col width="13" customWidth="1" min="3" max="3"/>
    <col width="18" customWidth="1" min="4" max="4"/>
    <col width="32" customWidth="1" min="5" max="5"/>
    <col width="28" customWidth="1" min="6" max="6"/>
    <col width="42" customWidth="1" min="7" max="7"/>
    <col width="16" customWidth="1" min="8" max="8"/>
    <col width="12" customWidth="1" min="9" max="9"/>
    <col width="21" customWidth="1" min="10" max="10"/>
    <col width="16" customWidth="1" min="11" max="11"/>
    <col width="12" customWidth="1" min="12" max="12"/>
    <col width="14" customWidth="1" min="13" max="13"/>
    <col width="12" customWidth="1" min="14" max="14"/>
    <col width="34" customWidth="1" min="15" max="15"/>
  </cols>
  <sheetData>
    <row r="1" ht="36" customHeight="1">
      <c r="A1" s="1" t="inlineStr">
        <is>
          <t>SPL MANAGEMENT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Corrective Action Log</t>
        </is>
      </c>
    </row>
    <row r="2" ht="3" customHeight="1">
      <c r="A2" s="4" t="n"/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3" ht="22" customHeight="1">
      <c r="A3" s="17" t="inlineStr">
        <is>
          <t>Rows marked EXAMPLE are samples: replace or delete them.   Red = work overdue.   Gold = done, awaiting check.   Gold with bold red text = verification overdue.</t>
        </is>
      </c>
    </row>
    <row r="4" ht="24" customHeight="1">
      <c r="A4" s="18" t="inlineStr">
        <is>
          <t>Summary</t>
        </is>
      </c>
      <c r="B4" s="19" t="inlineStr">
        <is>
          <t>Open</t>
        </is>
      </c>
      <c r="C4" s="19" t="inlineStr">
        <is>
          <t>Work overdue</t>
        </is>
      </c>
      <c r="D4" s="19" t="inlineStr">
        <is>
          <t>Awaiting check</t>
        </is>
      </c>
      <c r="E4" s="19" t="inlineStr">
        <is>
          <t>Verification overdue</t>
        </is>
      </c>
      <c r="F4" s="19" t="inlineStr">
        <is>
          <t>Verified closed this month</t>
        </is>
      </c>
      <c r="G4" s="20" t="inlineStr">
        <is>
          <t>Open counts every row with a Finding that is not Verified closed. Work overdue: past the due date and not done. Verification overdue: done, but not checked by the Verify by date. Counts update on their own.</t>
        </is>
      </c>
    </row>
    <row r="5" ht="28" customHeight="1">
      <c r="B5" s="21">
        <f>COUNTIFS(E8:E107,"&lt;&gt;",J8:J107,"&lt;&gt;Verified closed")</f>
        <v/>
      </c>
      <c r="C5" s="21">
        <f>COUNTIF(K8:K107,"Work overdue")</f>
        <v/>
      </c>
      <c r="D5" s="21">
        <f>COUNTIF(J8:J107,"Done: awaiting check")</f>
        <v/>
      </c>
      <c r="E5" s="21">
        <f>COUNTIF(K8:K107,"Verification overdue")</f>
        <v/>
      </c>
      <c r="F5" s="21">
        <f>COUNTIFS(J8:J107,"Verified closed",N8:N107,"&gt;="&amp;DATE(YEAR(TODAY()),MONTH(TODAY()),1),N8:N107,"&lt;"&amp;DATE(YEAR(TODAY()),MONTH(TODAY())+1,1))</f>
        <v/>
      </c>
    </row>
    <row r="6" ht="8" customHeight="1"/>
    <row r="7" ht="32" customHeight="1">
      <c r="A7" s="22" t="inlineStr">
        <is>
          <t>ID</t>
        </is>
      </c>
      <c r="B7" s="22" t="inlineStr">
        <is>
          <t>Date found</t>
        </is>
      </c>
      <c r="C7" s="22" t="inlineStr">
        <is>
          <t>Location</t>
        </is>
      </c>
      <c r="D7" s="22" t="inlineStr">
        <is>
          <t>Source</t>
        </is>
      </c>
      <c r="E7" s="22" t="inlineStr">
        <is>
          <t>Finding</t>
        </is>
      </c>
      <c r="F7" s="22" t="inlineStr">
        <is>
          <t>Root cause</t>
        </is>
      </c>
      <c r="G7" s="22" t="inlineStr">
        <is>
          <t>Corrective action</t>
        </is>
      </c>
      <c r="H7" s="22" t="inlineStr">
        <is>
          <t>Owner (named person)</t>
        </is>
      </c>
      <c r="I7" s="22" t="inlineStr">
        <is>
          <t>Due date</t>
        </is>
      </c>
      <c r="J7" s="22" t="inlineStr">
        <is>
          <t>Status</t>
        </is>
      </c>
      <c r="K7" s="22" t="inlineStr">
        <is>
          <t>Overdue flag</t>
        </is>
      </c>
      <c r="L7" s="22" t="inlineStr">
        <is>
          <t>Verify by</t>
        </is>
      </c>
      <c r="M7" s="22" t="inlineStr">
        <is>
          <t>Verified by</t>
        </is>
      </c>
      <c r="N7" s="22" t="inlineStr">
        <is>
          <t>Date verified</t>
        </is>
      </c>
      <c r="O7" s="22" t="inlineStr">
        <is>
          <t>Evidence / record location</t>
        </is>
      </c>
    </row>
    <row r="8" ht="56" customHeight="1">
      <c r="A8" s="23" t="inlineStr">
        <is>
          <t>EXAMPLE: CA-01</t>
        </is>
      </c>
      <c r="B8" s="24">
        <f>TODAY()-40</f>
        <v/>
      </c>
      <c r="C8" s="23" t="inlineStr">
        <is>
          <t>Location A</t>
        </is>
      </c>
      <c r="D8" s="23" t="inlineStr">
        <is>
          <t>Regulatory inspection</t>
        </is>
      </c>
      <c r="E8" s="25" t="inlineStr">
        <is>
          <t>Expired license copy posted at the front counter</t>
        </is>
      </c>
      <c r="F8" s="25" t="inlineStr">
        <is>
          <t>Renewal arrived, but no one owned replacing the posted copy</t>
        </is>
      </c>
      <c r="G8" s="25" t="inlineStr">
        <is>
          <t>Post the current license. Add a step to the renewal SOP to replace the posted copy.</t>
        </is>
      </c>
      <c r="H8" s="23" t="inlineStr">
        <is>
          <t>J. Rivera</t>
        </is>
      </c>
      <c r="I8" s="24">
        <f>TODAY()-30</f>
        <v/>
      </c>
      <c r="J8" s="23" t="inlineStr">
        <is>
          <t>Verified closed</t>
        </is>
      </c>
      <c r="K8" s="26">
        <f>IF($E8="","",IF(AND(ISNUMBER($I8),$I8&lt;TODAY(),OR($J8="",$J8="Open",$J8="In progress")),"Work overdue",IF($J8="Done: awaiting check",IF(NOT(ISNUMBER($L8)),"Set a verify-by date",IF($L8&lt;TODAY(),"Verification overdue","")),"")))</f>
        <v/>
      </c>
      <c r="L8" s="24">
        <f>TODAY()+5</f>
        <v/>
      </c>
      <c r="M8" s="23" t="inlineStr">
        <is>
          <t>M. Chen</t>
        </is>
      </c>
      <c r="N8" s="24">
        <f>TODAY()</f>
        <v/>
      </c>
      <c r="O8" s="25" t="inlineStr">
        <is>
          <t>EXAMPLE. Photo in the inspection folder; renewal SOP version 2</t>
        </is>
      </c>
    </row>
    <row r="9" ht="56" customHeight="1">
      <c r="A9" s="23" t="inlineStr">
        <is>
          <t>EXAMPLE: CA-02a</t>
        </is>
      </c>
      <c r="B9" s="24">
        <f>TODAY()-17</f>
        <v/>
      </c>
      <c r="C9" s="23" t="inlineStr">
        <is>
          <t>Location B</t>
        </is>
      </c>
      <c r="D9" s="23" t="inlineStr">
        <is>
          <t>Internal walk-through</t>
        </is>
      </c>
      <c r="E9" s="25" t="inlineStr">
        <is>
          <t>Fire exit partly blocked by a stock delivery</t>
        </is>
      </c>
      <c r="F9" s="25" t="inlineStr">
        <is>
          <t>Immediate hazard. The cause is addressed in CA-02b.</t>
        </is>
      </c>
      <c r="G9" s="25" t="inlineStr">
        <is>
          <t>Containment: clear the exit at once and confirm the route is open before the walk-through ends.</t>
        </is>
      </c>
      <c r="H9" s="23" t="inlineStr">
        <is>
          <t>S. Okafor</t>
        </is>
      </c>
      <c r="I9" s="24">
        <f>TODAY()-17</f>
        <v/>
      </c>
      <c r="J9" s="23" t="inlineStr">
        <is>
          <t>Verified closed</t>
        </is>
      </c>
      <c r="K9" s="26">
        <f>IF($E9="","",IF(AND(ISNUMBER($I9),$I9&lt;TODAY(),OR($J9="",$J9="Open",$J9="In progress")),"Work overdue",IF($J9="Done: awaiting check",IF(NOT(ISNUMBER($L9)),"Set a verify-by date",IF($L9&lt;TODAY(),"Verification overdue","")),"")))</f>
        <v/>
      </c>
      <c r="L9" s="24">
        <f>TODAY()-17</f>
        <v/>
      </c>
      <c r="M9" s="23" t="inlineStr">
        <is>
          <t>M. Chen</t>
        </is>
      </c>
      <c r="N9" s="24">
        <f>TODAY()-17</f>
        <v/>
      </c>
      <c r="O9" s="25" t="inlineStr">
        <is>
          <t>EXAMPLE. Cleared the same day it was found. Photo of the clear exit on the walk-through sheet.</t>
        </is>
      </c>
    </row>
    <row r="10" ht="56" customHeight="1">
      <c r="A10" s="23" t="inlineStr">
        <is>
          <t>EXAMPLE: CA-02b</t>
        </is>
      </c>
      <c r="B10" s="24">
        <f>TODAY()-17</f>
        <v/>
      </c>
      <c r="C10" s="23" t="inlineStr">
        <is>
          <t>Location B</t>
        </is>
      </c>
      <c r="D10" s="23" t="inlineStr">
        <is>
          <t>Internal walk-through</t>
        </is>
      </c>
      <c r="E10" s="25" t="inlineStr">
        <is>
          <t>Prevent a repeat of CA-02a (blocked fire exit)</t>
        </is>
      </c>
      <c r="F10" s="25" t="inlineStr">
        <is>
          <t>No set staging area for deliveries</t>
        </is>
      </c>
      <c r="G10" s="25" t="inlineStr">
        <is>
          <t>Prevention: mark a delivery staging area away from exits. Add an exit check to the opening checklist.</t>
        </is>
      </c>
      <c r="H10" s="23" t="inlineStr">
        <is>
          <t>S. Okafor</t>
        </is>
      </c>
      <c r="I10" s="24">
        <f>TODAY()+4</f>
        <v/>
      </c>
      <c r="J10" s="23" t="inlineStr">
        <is>
          <t>In progress</t>
        </is>
      </c>
      <c r="K10" s="26">
        <f>IF($E10="","",IF(AND(ISNUMBER($I10),$I10&lt;TODAY(),OR($J10="",$J10="Open",$J10="In progress")),"Work overdue",IF($J10="Done: awaiting check",IF(NOT(ISNUMBER($L10)),"Set a verify-by date",IF($L10&lt;TODAY(),"Verification overdue","")),"")))</f>
        <v/>
      </c>
      <c r="L10" s="24">
        <f>TODAY()+11</f>
        <v/>
      </c>
      <c r="M10" s="27" t="n"/>
      <c r="N10" s="28" t="n"/>
      <c r="O10" s="25" t="inlineStr">
        <is>
          <t>EXAMPLE. A separate row, owner, and date for prevention. Floor plan markup; updated opening checklist.</t>
        </is>
      </c>
    </row>
    <row r="11" ht="56" customHeight="1">
      <c r="A11" s="23" t="inlineStr">
        <is>
          <t>EXAMPLE: CA-03</t>
        </is>
      </c>
      <c r="B11" s="24">
        <f>TODAY()-12</f>
        <v/>
      </c>
      <c r="C11" s="23" t="inlineStr">
        <is>
          <t>Location A</t>
        </is>
      </c>
      <c r="D11" s="23" t="inlineStr">
        <is>
          <t>Audit</t>
        </is>
      </c>
      <c r="E11" s="25" t="inlineStr">
        <is>
          <t>Two training records missing employee initials</t>
        </is>
      </c>
      <c r="F11" s="25" t="inlineStr">
        <is>
          <t>Sign-off form has no initials field</t>
        </is>
      </c>
      <c r="G11" s="25" t="inlineStr">
        <is>
          <t>Add an initials field. Verify the training evidence and document any late acknowledgment with its actual date. Retrain if completion cannot be established.</t>
        </is>
      </c>
      <c r="H11" s="23" t="inlineStr">
        <is>
          <t>A. Patel</t>
        </is>
      </c>
      <c r="I11" s="24">
        <f>TODAY()-5</f>
        <v/>
      </c>
      <c r="J11" s="23" t="inlineStr">
        <is>
          <t>Done: awaiting check</t>
        </is>
      </c>
      <c r="K11" s="26">
        <f>IF($E11="","",IF(AND(ISNUMBER($I11),$I11&lt;TODAY(),OR($J11="",$J11="Open",$J11="In progress")),"Work overdue",IF($J11="Done: awaiting check",IF(NOT(ISNUMBER($L11)),"Set a verify-by date",IF($L11&lt;TODAY(),"Verification overdue","")),"")))</f>
        <v/>
      </c>
      <c r="L11" s="24">
        <f>TODAY()-2</f>
        <v/>
      </c>
      <c r="M11" s="27" t="n"/>
      <c r="N11" s="28" t="n"/>
      <c r="O11" s="25" t="inlineStr">
        <is>
          <t>EXAMPLE. Work done, but the verify-by date has passed: flagged Verification overdue.</t>
        </is>
      </c>
    </row>
    <row r="12" ht="56" customHeight="1">
      <c r="A12" s="23" t="inlineStr">
        <is>
          <t>EXAMPLE: CA-04</t>
        </is>
      </c>
      <c r="B12" s="24">
        <f>TODAY()-20</f>
        <v/>
      </c>
      <c r="C12" s="23" t="inlineStr">
        <is>
          <t>Location B</t>
        </is>
      </c>
      <c r="D12" s="23" t="inlineStr">
        <is>
          <t>Incident</t>
        </is>
      </c>
      <c r="E12" s="25" t="inlineStr">
        <is>
          <t>ID scanner offline for one shift; manual checks were not logged</t>
        </is>
      </c>
      <c r="F12" s="25" t="inlineStr">
        <is>
          <t>No written backup procedure for a scanner outage</t>
        </is>
      </c>
      <c r="G12" s="25" t="inlineStr">
        <is>
          <t>Write an outage procedure. Train every shift lead on it.</t>
        </is>
      </c>
      <c r="H12" s="23" t="inlineStr">
        <is>
          <t>M. Chen</t>
        </is>
      </c>
      <c r="I12" s="24">
        <f>TODAY()-3</f>
        <v/>
      </c>
      <c r="J12" s="23" t="inlineStr">
        <is>
          <t>In progress</t>
        </is>
      </c>
      <c r="K12" s="26">
        <f>IF($E12="","",IF(AND(ISNUMBER($I12),$I12&lt;TODAY(),OR($J12="",$J12="Open",$J12="In progress")),"Work overdue",IF($J12="Done: awaiting check",IF(NOT(ISNUMBER($L12)),"Set a verify-by date",IF($L12&lt;TODAY(),"Verification overdue","")),"")))</f>
        <v/>
      </c>
      <c r="L12" s="24">
        <f>TODAY()+7</f>
        <v/>
      </c>
      <c r="M12" s="27" t="n"/>
      <c r="N12" s="28" t="n"/>
      <c r="O12" s="25" t="inlineStr">
        <is>
          <t>EXAMPLE. Past due and not done: flagged Work overdue, row shows red.</t>
        </is>
      </c>
    </row>
    <row r="13" ht="56" customHeight="1">
      <c r="A13" s="23" t="inlineStr">
        <is>
          <t>EXAMPLE: CA-05</t>
        </is>
      </c>
      <c r="B13" s="24">
        <f>TODAY()-2</f>
        <v/>
      </c>
      <c r="C13" s="23" t="inlineStr">
        <is>
          <t>Location A</t>
        </is>
      </c>
      <c r="D13" s="23" t="inlineStr">
        <is>
          <t>Staff report</t>
        </is>
      </c>
      <c r="E13" s="25" t="inlineStr">
        <is>
          <t>Stock room camera pointed away from the door</t>
        </is>
      </c>
      <c r="F13" s="25" t="inlineStr">
        <is>
          <t>Camera moved during cleaning; no weekly camera check</t>
        </is>
      </c>
      <c r="G13" s="25" t="inlineStr">
        <is>
          <t>Re-aim the camera. Add a weekly camera view check.</t>
        </is>
      </c>
      <c r="H13" s="23" t="inlineStr">
        <is>
          <t>J. Rivera</t>
        </is>
      </c>
      <c r="I13" s="24">
        <f>TODAY()+5</f>
        <v/>
      </c>
      <c r="J13" s="23" t="inlineStr">
        <is>
          <t>In progress</t>
        </is>
      </c>
      <c r="K13" s="26">
        <f>IF($E13="","",IF(AND(ISNUMBER($I13),$I13&lt;TODAY(),OR($J13="",$J13="Open",$J13="In progress")),"Work overdue",IF($J13="Done: awaiting check",IF(NOT(ISNUMBER($L13)),"Set a verify-by date",IF($L13&lt;TODAY(),"Verification overdue","")),"")))</f>
        <v/>
      </c>
      <c r="L13" s="24">
        <f>TODAY()+12</f>
        <v/>
      </c>
      <c r="M13" s="27" t="n"/>
      <c r="N13" s="28" t="n"/>
      <c r="O13" s="25" t="inlineStr">
        <is>
          <t>EXAMPLE. Security vendor ticket; weekly check log</t>
        </is>
      </c>
    </row>
    <row r="14">
      <c r="A14" s="27" t="n"/>
      <c r="B14" s="28" t="n"/>
      <c r="C14" s="27" t="n"/>
      <c r="D14" s="27" t="n"/>
      <c r="E14" s="29" t="n"/>
      <c r="F14" s="29" t="n"/>
      <c r="G14" s="29" t="n"/>
      <c r="H14" s="27" t="n"/>
      <c r="I14" s="28" t="n"/>
      <c r="J14" s="27" t="n"/>
      <c r="K14" s="26">
        <f>IF($E14="","",IF(AND(ISNUMBER($I14),$I14&lt;TODAY(),OR($J14="",$J14="Open",$J14="In progress")),"Work overdue",IF($J14="Done: awaiting check",IF(NOT(ISNUMBER($L14)),"Set a verify-by date",IF($L14&lt;TODAY(),"Verification overdue","")),"")))</f>
        <v/>
      </c>
      <c r="L14" s="28" t="n"/>
      <c r="M14" s="27" t="n"/>
      <c r="N14" s="28" t="n"/>
      <c r="O14" s="29" t="n"/>
    </row>
    <row r="15">
      <c r="A15" s="27" t="n"/>
      <c r="B15" s="28" t="n"/>
      <c r="C15" s="27" t="n"/>
      <c r="D15" s="27" t="n"/>
      <c r="E15" s="29" t="n"/>
      <c r="F15" s="29" t="n"/>
      <c r="G15" s="29" t="n"/>
      <c r="H15" s="27" t="n"/>
      <c r="I15" s="28" t="n"/>
      <c r="J15" s="27" t="n"/>
      <c r="K15" s="26">
        <f>IF($E15="","",IF(AND(ISNUMBER($I15),$I15&lt;TODAY(),OR($J15="",$J15="Open",$J15="In progress")),"Work overdue",IF($J15="Done: awaiting check",IF(NOT(ISNUMBER($L15)),"Set a verify-by date",IF($L15&lt;TODAY(),"Verification overdue","")),"")))</f>
        <v/>
      </c>
      <c r="L15" s="28" t="n"/>
      <c r="M15" s="27" t="n"/>
      <c r="N15" s="28" t="n"/>
      <c r="O15" s="29" t="n"/>
    </row>
    <row r="16">
      <c r="A16" s="27" t="n"/>
      <c r="B16" s="28" t="n"/>
      <c r="C16" s="27" t="n"/>
      <c r="D16" s="27" t="n"/>
      <c r="E16" s="29" t="n"/>
      <c r="F16" s="29" t="n"/>
      <c r="G16" s="29" t="n"/>
      <c r="H16" s="27" t="n"/>
      <c r="I16" s="28" t="n"/>
      <c r="J16" s="27" t="n"/>
      <c r="K16" s="26">
        <f>IF($E16="","",IF(AND(ISNUMBER($I16),$I16&lt;TODAY(),OR($J16="",$J16="Open",$J16="In progress")),"Work overdue",IF($J16="Done: awaiting check",IF(NOT(ISNUMBER($L16)),"Set a verify-by date",IF($L16&lt;TODAY(),"Verification overdue","")),"")))</f>
        <v/>
      </c>
      <c r="L16" s="28" t="n"/>
      <c r="M16" s="27" t="n"/>
      <c r="N16" s="28" t="n"/>
      <c r="O16" s="29" t="n"/>
    </row>
    <row r="17">
      <c r="A17" s="27" t="n"/>
      <c r="B17" s="28" t="n"/>
      <c r="C17" s="27" t="n"/>
      <c r="D17" s="27" t="n"/>
      <c r="E17" s="29" t="n"/>
      <c r="F17" s="29" t="n"/>
      <c r="G17" s="29" t="n"/>
      <c r="H17" s="27" t="n"/>
      <c r="I17" s="28" t="n"/>
      <c r="J17" s="27" t="n"/>
      <c r="K17" s="26">
        <f>IF($E17="","",IF(AND(ISNUMBER($I17),$I17&lt;TODAY(),OR($J17="",$J17="Open",$J17="In progress")),"Work overdue",IF($J17="Done: awaiting check",IF(NOT(ISNUMBER($L17)),"Set a verify-by date",IF($L17&lt;TODAY(),"Verification overdue","")),"")))</f>
        <v/>
      </c>
      <c r="L17" s="28" t="n"/>
      <c r="M17" s="27" t="n"/>
      <c r="N17" s="28" t="n"/>
      <c r="O17" s="29" t="n"/>
    </row>
    <row r="18">
      <c r="A18" s="27" t="n"/>
      <c r="B18" s="28" t="n"/>
      <c r="C18" s="27" t="n"/>
      <c r="D18" s="27" t="n"/>
      <c r="E18" s="29" t="n"/>
      <c r="F18" s="29" t="n"/>
      <c r="G18" s="29" t="n"/>
      <c r="H18" s="27" t="n"/>
      <c r="I18" s="28" t="n"/>
      <c r="J18" s="27" t="n"/>
      <c r="K18" s="26">
        <f>IF($E18="","",IF(AND(ISNUMBER($I18),$I18&lt;TODAY(),OR($J18="",$J18="Open",$J18="In progress")),"Work overdue",IF($J18="Done: awaiting check",IF(NOT(ISNUMBER($L18)),"Set a verify-by date",IF($L18&lt;TODAY(),"Verification overdue","")),"")))</f>
        <v/>
      </c>
      <c r="L18" s="28" t="n"/>
      <c r="M18" s="27" t="n"/>
      <c r="N18" s="28" t="n"/>
      <c r="O18" s="29" t="n"/>
    </row>
    <row r="19">
      <c r="A19" s="27" t="n"/>
      <c r="B19" s="28" t="n"/>
      <c r="C19" s="27" t="n"/>
      <c r="D19" s="27" t="n"/>
      <c r="E19" s="29" t="n"/>
      <c r="F19" s="29" t="n"/>
      <c r="G19" s="29" t="n"/>
      <c r="H19" s="27" t="n"/>
      <c r="I19" s="28" t="n"/>
      <c r="J19" s="27" t="n"/>
      <c r="K19" s="26">
        <f>IF($E19="","",IF(AND(ISNUMBER($I19),$I19&lt;TODAY(),OR($J19="",$J19="Open",$J19="In progress")),"Work overdue",IF($J19="Done: awaiting check",IF(NOT(ISNUMBER($L19)),"Set a verify-by date",IF($L19&lt;TODAY(),"Verification overdue","")),"")))</f>
        <v/>
      </c>
      <c r="L19" s="28" t="n"/>
      <c r="M19" s="27" t="n"/>
      <c r="N19" s="28" t="n"/>
      <c r="O19" s="29" t="n"/>
    </row>
    <row r="20">
      <c r="A20" s="27" t="n"/>
      <c r="B20" s="28" t="n"/>
      <c r="C20" s="27" t="n"/>
      <c r="D20" s="27" t="n"/>
      <c r="E20" s="29" t="n"/>
      <c r="F20" s="29" t="n"/>
      <c r="G20" s="29" t="n"/>
      <c r="H20" s="27" t="n"/>
      <c r="I20" s="28" t="n"/>
      <c r="J20" s="27" t="n"/>
      <c r="K20" s="26">
        <f>IF($E20="","",IF(AND(ISNUMBER($I20),$I20&lt;TODAY(),OR($J20="",$J20="Open",$J20="In progress")),"Work overdue",IF($J20="Done: awaiting check",IF(NOT(ISNUMBER($L20)),"Set a verify-by date",IF($L20&lt;TODAY(),"Verification overdue","")),"")))</f>
        <v/>
      </c>
      <c r="L20" s="28" t="n"/>
      <c r="M20" s="27" t="n"/>
      <c r="N20" s="28" t="n"/>
      <c r="O20" s="29" t="n"/>
    </row>
    <row r="21">
      <c r="A21" s="27" t="n"/>
      <c r="B21" s="28" t="n"/>
      <c r="C21" s="27" t="n"/>
      <c r="D21" s="27" t="n"/>
      <c r="E21" s="29" t="n"/>
      <c r="F21" s="29" t="n"/>
      <c r="G21" s="29" t="n"/>
      <c r="H21" s="27" t="n"/>
      <c r="I21" s="28" t="n"/>
      <c r="J21" s="27" t="n"/>
      <c r="K21" s="26">
        <f>IF($E21="","",IF(AND(ISNUMBER($I21),$I21&lt;TODAY(),OR($J21="",$J21="Open",$J21="In progress")),"Work overdue",IF($J21="Done: awaiting check",IF(NOT(ISNUMBER($L21)),"Set a verify-by date",IF($L21&lt;TODAY(),"Verification overdue","")),"")))</f>
        <v/>
      </c>
      <c r="L21" s="28" t="n"/>
      <c r="M21" s="27" t="n"/>
      <c r="N21" s="28" t="n"/>
      <c r="O21" s="29" t="n"/>
    </row>
    <row r="22">
      <c r="A22" s="27" t="n"/>
      <c r="B22" s="28" t="n"/>
      <c r="C22" s="27" t="n"/>
      <c r="D22" s="27" t="n"/>
      <c r="E22" s="29" t="n"/>
      <c r="F22" s="29" t="n"/>
      <c r="G22" s="29" t="n"/>
      <c r="H22" s="27" t="n"/>
      <c r="I22" s="28" t="n"/>
      <c r="J22" s="27" t="n"/>
      <c r="K22" s="26">
        <f>IF($E22="","",IF(AND(ISNUMBER($I22),$I22&lt;TODAY(),OR($J22="",$J22="Open",$J22="In progress")),"Work overdue",IF($J22="Done: awaiting check",IF(NOT(ISNUMBER($L22)),"Set a verify-by date",IF($L22&lt;TODAY(),"Verification overdue","")),"")))</f>
        <v/>
      </c>
      <c r="L22" s="28" t="n"/>
      <c r="M22" s="27" t="n"/>
      <c r="N22" s="28" t="n"/>
      <c r="O22" s="29" t="n"/>
    </row>
    <row r="23">
      <c r="A23" s="27" t="n"/>
      <c r="B23" s="28" t="n"/>
      <c r="C23" s="27" t="n"/>
      <c r="D23" s="27" t="n"/>
      <c r="E23" s="29" t="n"/>
      <c r="F23" s="29" t="n"/>
      <c r="G23" s="29" t="n"/>
      <c r="H23" s="27" t="n"/>
      <c r="I23" s="28" t="n"/>
      <c r="J23" s="27" t="n"/>
      <c r="K23" s="26">
        <f>IF($E23="","",IF(AND(ISNUMBER($I23),$I23&lt;TODAY(),OR($J23="",$J23="Open",$J23="In progress")),"Work overdue",IF($J23="Done: awaiting check",IF(NOT(ISNUMBER($L23)),"Set a verify-by date",IF($L23&lt;TODAY(),"Verification overdue","")),"")))</f>
        <v/>
      </c>
      <c r="L23" s="28" t="n"/>
      <c r="M23" s="27" t="n"/>
      <c r="N23" s="28" t="n"/>
      <c r="O23" s="29" t="n"/>
    </row>
    <row r="24">
      <c r="A24" s="27" t="n"/>
      <c r="B24" s="28" t="n"/>
      <c r="C24" s="27" t="n"/>
      <c r="D24" s="27" t="n"/>
      <c r="E24" s="29" t="n"/>
      <c r="F24" s="29" t="n"/>
      <c r="G24" s="29" t="n"/>
      <c r="H24" s="27" t="n"/>
      <c r="I24" s="28" t="n"/>
      <c r="J24" s="27" t="n"/>
      <c r="K24" s="26">
        <f>IF($E24="","",IF(AND(ISNUMBER($I24),$I24&lt;TODAY(),OR($J24="",$J24="Open",$J24="In progress")),"Work overdue",IF($J24="Done: awaiting check",IF(NOT(ISNUMBER($L24)),"Set a verify-by date",IF($L24&lt;TODAY(),"Verification overdue","")),"")))</f>
        <v/>
      </c>
      <c r="L24" s="28" t="n"/>
      <c r="M24" s="27" t="n"/>
      <c r="N24" s="28" t="n"/>
      <c r="O24" s="29" t="n"/>
    </row>
    <row r="25">
      <c r="A25" s="27" t="n"/>
      <c r="B25" s="28" t="n"/>
      <c r="C25" s="27" t="n"/>
      <c r="D25" s="27" t="n"/>
      <c r="E25" s="29" t="n"/>
      <c r="F25" s="29" t="n"/>
      <c r="G25" s="29" t="n"/>
      <c r="H25" s="27" t="n"/>
      <c r="I25" s="28" t="n"/>
      <c r="J25" s="27" t="n"/>
      <c r="K25" s="26">
        <f>IF($E25="","",IF(AND(ISNUMBER($I25),$I25&lt;TODAY(),OR($J25="",$J25="Open",$J25="In progress")),"Work overdue",IF($J25="Done: awaiting check",IF(NOT(ISNUMBER($L25)),"Set a verify-by date",IF($L25&lt;TODAY(),"Verification overdue","")),"")))</f>
        <v/>
      </c>
      <c r="L25" s="28" t="n"/>
      <c r="M25" s="27" t="n"/>
      <c r="N25" s="28" t="n"/>
      <c r="O25" s="29" t="n"/>
    </row>
    <row r="26">
      <c r="A26" s="27" t="n"/>
      <c r="B26" s="28" t="n"/>
      <c r="C26" s="27" t="n"/>
      <c r="D26" s="27" t="n"/>
      <c r="E26" s="29" t="n"/>
      <c r="F26" s="29" t="n"/>
      <c r="G26" s="29" t="n"/>
      <c r="H26" s="27" t="n"/>
      <c r="I26" s="28" t="n"/>
      <c r="J26" s="27" t="n"/>
      <c r="K26" s="26">
        <f>IF($E26="","",IF(AND(ISNUMBER($I26),$I26&lt;TODAY(),OR($J26="",$J26="Open",$J26="In progress")),"Work overdue",IF($J26="Done: awaiting check",IF(NOT(ISNUMBER($L26)),"Set a verify-by date",IF($L26&lt;TODAY(),"Verification overdue","")),"")))</f>
        <v/>
      </c>
      <c r="L26" s="28" t="n"/>
      <c r="M26" s="27" t="n"/>
      <c r="N26" s="28" t="n"/>
      <c r="O26" s="29" t="n"/>
    </row>
    <row r="27">
      <c r="A27" s="27" t="n"/>
      <c r="B27" s="28" t="n"/>
      <c r="C27" s="27" t="n"/>
      <c r="D27" s="27" t="n"/>
      <c r="E27" s="29" t="n"/>
      <c r="F27" s="29" t="n"/>
      <c r="G27" s="29" t="n"/>
      <c r="H27" s="27" t="n"/>
      <c r="I27" s="28" t="n"/>
      <c r="J27" s="27" t="n"/>
      <c r="K27" s="26">
        <f>IF($E27="","",IF(AND(ISNUMBER($I27),$I27&lt;TODAY(),OR($J27="",$J27="Open",$J27="In progress")),"Work overdue",IF($J27="Done: awaiting check",IF(NOT(ISNUMBER($L27)),"Set a verify-by date",IF($L27&lt;TODAY(),"Verification overdue","")),"")))</f>
        <v/>
      </c>
      <c r="L27" s="28" t="n"/>
      <c r="M27" s="27" t="n"/>
      <c r="N27" s="28" t="n"/>
      <c r="O27" s="29" t="n"/>
    </row>
    <row r="28">
      <c r="A28" s="27" t="n"/>
      <c r="B28" s="28" t="n"/>
      <c r="C28" s="27" t="n"/>
      <c r="D28" s="27" t="n"/>
      <c r="E28" s="29" t="n"/>
      <c r="F28" s="29" t="n"/>
      <c r="G28" s="29" t="n"/>
      <c r="H28" s="27" t="n"/>
      <c r="I28" s="28" t="n"/>
      <c r="J28" s="27" t="n"/>
      <c r="K28" s="26">
        <f>IF($E28="","",IF(AND(ISNUMBER($I28),$I28&lt;TODAY(),OR($J28="",$J28="Open",$J28="In progress")),"Work overdue",IF($J28="Done: awaiting check",IF(NOT(ISNUMBER($L28)),"Set a verify-by date",IF($L28&lt;TODAY(),"Verification overdue","")),"")))</f>
        <v/>
      </c>
      <c r="L28" s="28" t="n"/>
      <c r="M28" s="27" t="n"/>
      <c r="N28" s="28" t="n"/>
      <c r="O28" s="29" t="n"/>
    </row>
    <row r="29">
      <c r="A29" s="27" t="n"/>
      <c r="B29" s="28" t="n"/>
      <c r="C29" s="27" t="n"/>
      <c r="D29" s="27" t="n"/>
      <c r="E29" s="29" t="n"/>
      <c r="F29" s="29" t="n"/>
      <c r="G29" s="29" t="n"/>
      <c r="H29" s="27" t="n"/>
      <c r="I29" s="28" t="n"/>
      <c r="J29" s="27" t="n"/>
      <c r="K29" s="26">
        <f>IF($E29="","",IF(AND(ISNUMBER($I29),$I29&lt;TODAY(),OR($J29="",$J29="Open",$J29="In progress")),"Work overdue",IF($J29="Done: awaiting check",IF(NOT(ISNUMBER($L29)),"Set a verify-by date",IF($L29&lt;TODAY(),"Verification overdue","")),"")))</f>
        <v/>
      </c>
      <c r="L29" s="28" t="n"/>
      <c r="M29" s="27" t="n"/>
      <c r="N29" s="28" t="n"/>
      <c r="O29" s="29" t="n"/>
    </row>
    <row r="30">
      <c r="A30" s="27" t="n"/>
      <c r="B30" s="28" t="n"/>
      <c r="C30" s="27" t="n"/>
      <c r="D30" s="27" t="n"/>
      <c r="E30" s="29" t="n"/>
      <c r="F30" s="29" t="n"/>
      <c r="G30" s="29" t="n"/>
      <c r="H30" s="27" t="n"/>
      <c r="I30" s="28" t="n"/>
      <c r="J30" s="27" t="n"/>
      <c r="K30" s="26">
        <f>IF($E30="","",IF(AND(ISNUMBER($I30),$I30&lt;TODAY(),OR($J30="",$J30="Open",$J30="In progress")),"Work overdue",IF($J30="Done: awaiting check",IF(NOT(ISNUMBER($L30)),"Set a verify-by date",IF($L30&lt;TODAY(),"Verification overdue","")),"")))</f>
        <v/>
      </c>
      <c r="L30" s="28" t="n"/>
      <c r="M30" s="27" t="n"/>
      <c r="N30" s="28" t="n"/>
      <c r="O30" s="29" t="n"/>
    </row>
    <row r="31">
      <c r="A31" s="27" t="n"/>
      <c r="B31" s="28" t="n"/>
      <c r="C31" s="27" t="n"/>
      <c r="D31" s="27" t="n"/>
      <c r="E31" s="29" t="n"/>
      <c r="F31" s="29" t="n"/>
      <c r="G31" s="29" t="n"/>
      <c r="H31" s="27" t="n"/>
      <c r="I31" s="28" t="n"/>
      <c r="J31" s="27" t="n"/>
      <c r="K31" s="26">
        <f>IF($E31="","",IF(AND(ISNUMBER($I31),$I31&lt;TODAY(),OR($J31="",$J31="Open",$J31="In progress")),"Work overdue",IF($J31="Done: awaiting check",IF(NOT(ISNUMBER($L31)),"Set a verify-by date",IF($L31&lt;TODAY(),"Verification overdue","")),"")))</f>
        <v/>
      </c>
      <c r="L31" s="28" t="n"/>
      <c r="M31" s="27" t="n"/>
      <c r="N31" s="28" t="n"/>
      <c r="O31" s="29" t="n"/>
    </row>
    <row r="32">
      <c r="A32" s="27" t="n"/>
      <c r="B32" s="28" t="n"/>
      <c r="C32" s="27" t="n"/>
      <c r="D32" s="27" t="n"/>
      <c r="E32" s="29" t="n"/>
      <c r="F32" s="29" t="n"/>
      <c r="G32" s="29" t="n"/>
      <c r="H32" s="27" t="n"/>
      <c r="I32" s="28" t="n"/>
      <c r="J32" s="27" t="n"/>
      <c r="K32" s="26">
        <f>IF($E32="","",IF(AND(ISNUMBER($I32),$I32&lt;TODAY(),OR($J32="",$J32="Open",$J32="In progress")),"Work overdue",IF($J32="Done: awaiting check",IF(NOT(ISNUMBER($L32)),"Set a verify-by date",IF($L32&lt;TODAY(),"Verification overdue","")),"")))</f>
        <v/>
      </c>
      <c r="L32" s="28" t="n"/>
      <c r="M32" s="27" t="n"/>
      <c r="N32" s="28" t="n"/>
      <c r="O32" s="29" t="n"/>
    </row>
    <row r="33">
      <c r="A33" s="27" t="n"/>
      <c r="B33" s="28" t="n"/>
      <c r="C33" s="27" t="n"/>
      <c r="D33" s="27" t="n"/>
      <c r="E33" s="29" t="n"/>
      <c r="F33" s="29" t="n"/>
      <c r="G33" s="29" t="n"/>
      <c r="H33" s="27" t="n"/>
      <c r="I33" s="28" t="n"/>
      <c r="J33" s="27" t="n"/>
      <c r="K33" s="26">
        <f>IF($E33="","",IF(AND(ISNUMBER($I33),$I33&lt;TODAY(),OR($J33="",$J33="Open",$J33="In progress")),"Work overdue",IF($J33="Done: awaiting check",IF(NOT(ISNUMBER($L33)),"Set a verify-by date",IF($L33&lt;TODAY(),"Verification overdue","")),"")))</f>
        <v/>
      </c>
      <c r="L33" s="28" t="n"/>
      <c r="M33" s="27" t="n"/>
      <c r="N33" s="28" t="n"/>
      <c r="O33" s="29" t="n"/>
    </row>
    <row r="34">
      <c r="A34" s="27" t="n"/>
      <c r="B34" s="28" t="n"/>
      <c r="C34" s="27" t="n"/>
      <c r="D34" s="27" t="n"/>
      <c r="E34" s="29" t="n"/>
      <c r="F34" s="29" t="n"/>
      <c r="G34" s="29" t="n"/>
      <c r="H34" s="27" t="n"/>
      <c r="I34" s="28" t="n"/>
      <c r="J34" s="27" t="n"/>
      <c r="K34" s="26">
        <f>IF($E34="","",IF(AND(ISNUMBER($I34),$I34&lt;TODAY(),OR($J34="",$J34="Open",$J34="In progress")),"Work overdue",IF($J34="Done: awaiting check",IF(NOT(ISNUMBER($L34)),"Set a verify-by date",IF($L34&lt;TODAY(),"Verification overdue","")),"")))</f>
        <v/>
      </c>
      <c r="L34" s="28" t="n"/>
      <c r="M34" s="27" t="n"/>
      <c r="N34" s="28" t="n"/>
      <c r="O34" s="29" t="n"/>
    </row>
    <row r="35">
      <c r="A35" s="27" t="n"/>
      <c r="B35" s="28" t="n"/>
      <c r="C35" s="27" t="n"/>
      <c r="D35" s="27" t="n"/>
      <c r="E35" s="29" t="n"/>
      <c r="F35" s="29" t="n"/>
      <c r="G35" s="29" t="n"/>
      <c r="H35" s="27" t="n"/>
      <c r="I35" s="28" t="n"/>
      <c r="J35" s="27" t="n"/>
      <c r="K35" s="26">
        <f>IF($E35="","",IF(AND(ISNUMBER($I35),$I35&lt;TODAY(),OR($J35="",$J35="Open",$J35="In progress")),"Work overdue",IF($J35="Done: awaiting check",IF(NOT(ISNUMBER($L35)),"Set a verify-by date",IF($L35&lt;TODAY(),"Verification overdue","")),"")))</f>
        <v/>
      </c>
      <c r="L35" s="28" t="n"/>
      <c r="M35" s="27" t="n"/>
      <c r="N35" s="28" t="n"/>
      <c r="O35" s="29" t="n"/>
    </row>
    <row r="36">
      <c r="A36" s="27" t="n"/>
      <c r="B36" s="28" t="n"/>
      <c r="C36" s="27" t="n"/>
      <c r="D36" s="27" t="n"/>
      <c r="E36" s="29" t="n"/>
      <c r="F36" s="29" t="n"/>
      <c r="G36" s="29" t="n"/>
      <c r="H36" s="27" t="n"/>
      <c r="I36" s="28" t="n"/>
      <c r="J36" s="27" t="n"/>
      <c r="K36" s="26">
        <f>IF($E36="","",IF(AND(ISNUMBER($I36),$I36&lt;TODAY(),OR($J36="",$J36="Open",$J36="In progress")),"Work overdue",IF($J36="Done: awaiting check",IF(NOT(ISNUMBER($L36)),"Set a verify-by date",IF($L36&lt;TODAY(),"Verification overdue","")),"")))</f>
        <v/>
      </c>
      <c r="L36" s="28" t="n"/>
      <c r="M36" s="27" t="n"/>
      <c r="N36" s="28" t="n"/>
      <c r="O36" s="29" t="n"/>
    </row>
    <row r="37">
      <c r="A37" s="27" t="n"/>
      <c r="B37" s="28" t="n"/>
      <c r="C37" s="27" t="n"/>
      <c r="D37" s="27" t="n"/>
      <c r="E37" s="29" t="n"/>
      <c r="F37" s="29" t="n"/>
      <c r="G37" s="29" t="n"/>
      <c r="H37" s="27" t="n"/>
      <c r="I37" s="28" t="n"/>
      <c r="J37" s="27" t="n"/>
      <c r="K37" s="26">
        <f>IF($E37="","",IF(AND(ISNUMBER($I37),$I37&lt;TODAY(),OR($J37="",$J37="Open",$J37="In progress")),"Work overdue",IF($J37="Done: awaiting check",IF(NOT(ISNUMBER($L37)),"Set a verify-by date",IF($L37&lt;TODAY(),"Verification overdue","")),"")))</f>
        <v/>
      </c>
      <c r="L37" s="28" t="n"/>
      <c r="M37" s="27" t="n"/>
      <c r="N37" s="28" t="n"/>
      <c r="O37" s="29" t="n"/>
    </row>
    <row r="38">
      <c r="A38" s="27" t="n"/>
      <c r="B38" s="28" t="n"/>
      <c r="C38" s="27" t="n"/>
      <c r="D38" s="27" t="n"/>
      <c r="E38" s="29" t="n"/>
      <c r="F38" s="29" t="n"/>
      <c r="G38" s="29" t="n"/>
      <c r="H38" s="27" t="n"/>
      <c r="I38" s="28" t="n"/>
      <c r="J38" s="27" t="n"/>
      <c r="K38" s="26">
        <f>IF($E38="","",IF(AND(ISNUMBER($I38),$I38&lt;TODAY(),OR($J38="",$J38="Open",$J38="In progress")),"Work overdue",IF($J38="Done: awaiting check",IF(NOT(ISNUMBER($L38)),"Set a verify-by date",IF($L38&lt;TODAY(),"Verification overdue","")),"")))</f>
        <v/>
      </c>
      <c r="L38" s="28" t="n"/>
      <c r="M38" s="27" t="n"/>
      <c r="N38" s="28" t="n"/>
      <c r="O38" s="29" t="n"/>
    </row>
    <row r="39">
      <c r="A39" s="27" t="n"/>
      <c r="B39" s="28" t="n"/>
      <c r="C39" s="27" t="n"/>
      <c r="D39" s="27" t="n"/>
      <c r="E39" s="29" t="n"/>
      <c r="F39" s="29" t="n"/>
      <c r="G39" s="29" t="n"/>
      <c r="H39" s="27" t="n"/>
      <c r="I39" s="28" t="n"/>
      <c r="J39" s="27" t="n"/>
      <c r="K39" s="26">
        <f>IF($E39="","",IF(AND(ISNUMBER($I39),$I39&lt;TODAY(),OR($J39="",$J39="Open",$J39="In progress")),"Work overdue",IF($J39="Done: awaiting check",IF(NOT(ISNUMBER($L39)),"Set a verify-by date",IF($L39&lt;TODAY(),"Verification overdue","")),"")))</f>
        <v/>
      </c>
      <c r="L39" s="28" t="n"/>
      <c r="M39" s="27" t="n"/>
      <c r="N39" s="28" t="n"/>
      <c r="O39" s="29" t="n"/>
    </row>
    <row r="40">
      <c r="A40" s="27" t="n"/>
      <c r="B40" s="28" t="n"/>
      <c r="C40" s="27" t="n"/>
      <c r="D40" s="27" t="n"/>
      <c r="E40" s="29" t="n"/>
      <c r="F40" s="29" t="n"/>
      <c r="G40" s="29" t="n"/>
      <c r="H40" s="27" t="n"/>
      <c r="I40" s="28" t="n"/>
      <c r="J40" s="27" t="n"/>
      <c r="K40" s="26">
        <f>IF($E40="","",IF(AND(ISNUMBER($I40),$I40&lt;TODAY(),OR($J40="",$J40="Open",$J40="In progress")),"Work overdue",IF($J40="Done: awaiting check",IF(NOT(ISNUMBER($L40)),"Set a verify-by date",IF($L40&lt;TODAY(),"Verification overdue","")),"")))</f>
        <v/>
      </c>
      <c r="L40" s="28" t="n"/>
      <c r="M40" s="27" t="n"/>
      <c r="N40" s="28" t="n"/>
      <c r="O40" s="29" t="n"/>
    </row>
    <row r="41">
      <c r="A41" s="27" t="n"/>
      <c r="B41" s="28" t="n"/>
      <c r="C41" s="27" t="n"/>
      <c r="D41" s="27" t="n"/>
      <c r="E41" s="29" t="n"/>
      <c r="F41" s="29" t="n"/>
      <c r="G41" s="29" t="n"/>
      <c r="H41" s="27" t="n"/>
      <c r="I41" s="28" t="n"/>
      <c r="J41" s="27" t="n"/>
      <c r="K41" s="26">
        <f>IF($E41="","",IF(AND(ISNUMBER($I41),$I41&lt;TODAY(),OR($J41="",$J41="Open",$J41="In progress")),"Work overdue",IF($J41="Done: awaiting check",IF(NOT(ISNUMBER($L41)),"Set a verify-by date",IF($L41&lt;TODAY(),"Verification overdue","")),"")))</f>
        <v/>
      </c>
      <c r="L41" s="28" t="n"/>
      <c r="M41" s="27" t="n"/>
      <c r="N41" s="28" t="n"/>
      <c r="O41" s="29" t="n"/>
    </row>
    <row r="42">
      <c r="A42" s="27" t="n"/>
      <c r="B42" s="28" t="n"/>
      <c r="C42" s="27" t="n"/>
      <c r="D42" s="27" t="n"/>
      <c r="E42" s="29" t="n"/>
      <c r="F42" s="29" t="n"/>
      <c r="G42" s="29" t="n"/>
      <c r="H42" s="27" t="n"/>
      <c r="I42" s="28" t="n"/>
      <c r="J42" s="27" t="n"/>
      <c r="K42" s="26">
        <f>IF($E42="","",IF(AND(ISNUMBER($I42),$I42&lt;TODAY(),OR($J42="",$J42="Open",$J42="In progress")),"Work overdue",IF($J42="Done: awaiting check",IF(NOT(ISNUMBER($L42)),"Set a verify-by date",IF($L42&lt;TODAY(),"Verification overdue","")),"")))</f>
        <v/>
      </c>
      <c r="L42" s="28" t="n"/>
      <c r="M42" s="27" t="n"/>
      <c r="N42" s="28" t="n"/>
      <c r="O42" s="29" t="n"/>
    </row>
    <row r="43">
      <c r="A43" s="27" t="n"/>
      <c r="B43" s="28" t="n"/>
      <c r="C43" s="27" t="n"/>
      <c r="D43" s="27" t="n"/>
      <c r="E43" s="29" t="n"/>
      <c r="F43" s="29" t="n"/>
      <c r="G43" s="29" t="n"/>
      <c r="H43" s="27" t="n"/>
      <c r="I43" s="28" t="n"/>
      <c r="J43" s="27" t="n"/>
      <c r="K43" s="26">
        <f>IF($E43="","",IF(AND(ISNUMBER($I43),$I43&lt;TODAY(),OR($J43="",$J43="Open",$J43="In progress")),"Work overdue",IF($J43="Done: awaiting check",IF(NOT(ISNUMBER($L43)),"Set a verify-by date",IF($L43&lt;TODAY(),"Verification overdue","")),"")))</f>
        <v/>
      </c>
      <c r="L43" s="28" t="n"/>
      <c r="M43" s="27" t="n"/>
      <c r="N43" s="28" t="n"/>
      <c r="O43" s="29" t="n"/>
    </row>
    <row r="44">
      <c r="A44" s="27" t="n"/>
      <c r="B44" s="28" t="n"/>
      <c r="C44" s="27" t="n"/>
      <c r="D44" s="27" t="n"/>
      <c r="E44" s="29" t="n"/>
      <c r="F44" s="29" t="n"/>
      <c r="G44" s="29" t="n"/>
      <c r="H44" s="27" t="n"/>
      <c r="I44" s="28" t="n"/>
      <c r="J44" s="27" t="n"/>
      <c r="K44" s="26">
        <f>IF($E44="","",IF(AND(ISNUMBER($I44),$I44&lt;TODAY(),OR($J44="",$J44="Open",$J44="In progress")),"Work overdue",IF($J44="Done: awaiting check",IF(NOT(ISNUMBER($L44)),"Set a verify-by date",IF($L44&lt;TODAY(),"Verification overdue","")),"")))</f>
        <v/>
      </c>
      <c r="L44" s="28" t="n"/>
      <c r="M44" s="27" t="n"/>
      <c r="N44" s="28" t="n"/>
      <c r="O44" s="29" t="n"/>
    </row>
    <row r="45">
      <c r="A45" s="27" t="n"/>
      <c r="B45" s="28" t="n"/>
      <c r="C45" s="27" t="n"/>
      <c r="D45" s="27" t="n"/>
      <c r="E45" s="29" t="n"/>
      <c r="F45" s="29" t="n"/>
      <c r="G45" s="29" t="n"/>
      <c r="H45" s="27" t="n"/>
      <c r="I45" s="28" t="n"/>
      <c r="J45" s="27" t="n"/>
      <c r="K45" s="26">
        <f>IF($E45="","",IF(AND(ISNUMBER($I45),$I45&lt;TODAY(),OR($J45="",$J45="Open",$J45="In progress")),"Work overdue",IF($J45="Done: awaiting check",IF(NOT(ISNUMBER($L45)),"Set a verify-by date",IF($L45&lt;TODAY(),"Verification overdue","")),"")))</f>
        <v/>
      </c>
      <c r="L45" s="28" t="n"/>
      <c r="M45" s="27" t="n"/>
      <c r="N45" s="28" t="n"/>
      <c r="O45" s="29" t="n"/>
    </row>
    <row r="46">
      <c r="A46" s="27" t="n"/>
      <c r="B46" s="28" t="n"/>
      <c r="C46" s="27" t="n"/>
      <c r="D46" s="27" t="n"/>
      <c r="E46" s="29" t="n"/>
      <c r="F46" s="29" t="n"/>
      <c r="G46" s="29" t="n"/>
      <c r="H46" s="27" t="n"/>
      <c r="I46" s="28" t="n"/>
      <c r="J46" s="27" t="n"/>
      <c r="K46" s="26">
        <f>IF($E46="","",IF(AND(ISNUMBER($I46),$I46&lt;TODAY(),OR($J46="",$J46="Open",$J46="In progress")),"Work overdue",IF($J46="Done: awaiting check",IF(NOT(ISNUMBER($L46)),"Set a verify-by date",IF($L46&lt;TODAY(),"Verification overdue","")),"")))</f>
        <v/>
      </c>
      <c r="L46" s="28" t="n"/>
      <c r="M46" s="27" t="n"/>
      <c r="N46" s="28" t="n"/>
      <c r="O46" s="29" t="n"/>
    </row>
    <row r="47">
      <c r="A47" s="27" t="n"/>
      <c r="B47" s="28" t="n"/>
      <c r="C47" s="27" t="n"/>
      <c r="D47" s="27" t="n"/>
      <c r="E47" s="29" t="n"/>
      <c r="F47" s="29" t="n"/>
      <c r="G47" s="29" t="n"/>
      <c r="H47" s="27" t="n"/>
      <c r="I47" s="28" t="n"/>
      <c r="J47" s="27" t="n"/>
      <c r="K47" s="26">
        <f>IF($E47="","",IF(AND(ISNUMBER($I47),$I47&lt;TODAY(),OR($J47="",$J47="Open",$J47="In progress")),"Work overdue",IF($J47="Done: awaiting check",IF(NOT(ISNUMBER($L47)),"Set a verify-by date",IF($L47&lt;TODAY(),"Verification overdue","")),"")))</f>
        <v/>
      </c>
      <c r="L47" s="28" t="n"/>
      <c r="M47" s="27" t="n"/>
      <c r="N47" s="28" t="n"/>
      <c r="O47" s="29" t="n"/>
    </row>
    <row r="48">
      <c r="A48" s="27" t="n"/>
      <c r="B48" s="28" t="n"/>
      <c r="C48" s="27" t="n"/>
      <c r="D48" s="27" t="n"/>
      <c r="E48" s="29" t="n"/>
      <c r="F48" s="29" t="n"/>
      <c r="G48" s="29" t="n"/>
      <c r="H48" s="27" t="n"/>
      <c r="I48" s="28" t="n"/>
      <c r="J48" s="27" t="n"/>
      <c r="K48" s="26">
        <f>IF($E48="","",IF(AND(ISNUMBER($I48),$I48&lt;TODAY(),OR($J48="",$J48="Open",$J48="In progress")),"Work overdue",IF($J48="Done: awaiting check",IF(NOT(ISNUMBER($L48)),"Set a verify-by date",IF($L48&lt;TODAY(),"Verification overdue","")),"")))</f>
        <v/>
      </c>
      <c r="L48" s="28" t="n"/>
      <c r="M48" s="27" t="n"/>
      <c r="N48" s="28" t="n"/>
      <c r="O48" s="29" t="n"/>
    </row>
    <row r="49">
      <c r="A49" s="27" t="n"/>
      <c r="B49" s="28" t="n"/>
      <c r="C49" s="27" t="n"/>
      <c r="D49" s="27" t="n"/>
      <c r="E49" s="29" t="n"/>
      <c r="F49" s="29" t="n"/>
      <c r="G49" s="29" t="n"/>
      <c r="H49" s="27" t="n"/>
      <c r="I49" s="28" t="n"/>
      <c r="J49" s="27" t="n"/>
      <c r="K49" s="26">
        <f>IF($E49="","",IF(AND(ISNUMBER($I49),$I49&lt;TODAY(),OR($J49="",$J49="Open",$J49="In progress")),"Work overdue",IF($J49="Done: awaiting check",IF(NOT(ISNUMBER($L49)),"Set a verify-by date",IF($L49&lt;TODAY(),"Verification overdue","")),"")))</f>
        <v/>
      </c>
      <c r="L49" s="28" t="n"/>
      <c r="M49" s="27" t="n"/>
      <c r="N49" s="28" t="n"/>
      <c r="O49" s="29" t="n"/>
    </row>
    <row r="50">
      <c r="A50" s="27" t="n"/>
      <c r="B50" s="28" t="n"/>
      <c r="C50" s="27" t="n"/>
      <c r="D50" s="27" t="n"/>
      <c r="E50" s="29" t="n"/>
      <c r="F50" s="29" t="n"/>
      <c r="G50" s="29" t="n"/>
      <c r="H50" s="27" t="n"/>
      <c r="I50" s="28" t="n"/>
      <c r="J50" s="27" t="n"/>
      <c r="K50" s="26">
        <f>IF($E50="","",IF(AND(ISNUMBER($I50),$I50&lt;TODAY(),OR($J50="",$J50="Open",$J50="In progress")),"Work overdue",IF($J50="Done: awaiting check",IF(NOT(ISNUMBER($L50)),"Set a verify-by date",IF($L50&lt;TODAY(),"Verification overdue","")),"")))</f>
        <v/>
      </c>
      <c r="L50" s="28" t="n"/>
      <c r="M50" s="27" t="n"/>
      <c r="N50" s="28" t="n"/>
      <c r="O50" s="29" t="n"/>
    </row>
    <row r="51">
      <c r="A51" s="27" t="n"/>
      <c r="B51" s="28" t="n"/>
      <c r="C51" s="27" t="n"/>
      <c r="D51" s="27" t="n"/>
      <c r="E51" s="29" t="n"/>
      <c r="F51" s="29" t="n"/>
      <c r="G51" s="29" t="n"/>
      <c r="H51" s="27" t="n"/>
      <c r="I51" s="28" t="n"/>
      <c r="J51" s="27" t="n"/>
      <c r="K51" s="26">
        <f>IF($E51="","",IF(AND(ISNUMBER($I51),$I51&lt;TODAY(),OR($J51="",$J51="Open",$J51="In progress")),"Work overdue",IF($J51="Done: awaiting check",IF(NOT(ISNUMBER($L51)),"Set a verify-by date",IF($L51&lt;TODAY(),"Verification overdue","")),"")))</f>
        <v/>
      </c>
      <c r="L51" s="28" t="n"/>
      <c r="M51" s="27" t="n"/>
      <c r="N51" s="28" t="n"/>
      <c r="O51" s="29" t="n"/>
    </row>
    <row r="52">
      <c r="A52" s="27" t="n"/>
      <c r="B52" s="28" t="n"/>
      <c r="C52" s="27" t="n"/>
      <c r="D52" s="27" t="n"/>
      <c r="E52" s="29" t="n"/>
      <c r="F52" s="29" t="n"/>
      <c r="G52" s="29" t="n"/>
      <c r="H52" s="27" t="n"/>
      <c r="I52" s="28" t="n"/>
      <c r="J52" s="27" t="n"/>
      <c r="K52" s="26">
        <f>IF($E52="","",IF(AND(ISNUMBER($I52),$I52&lt;TODAY(),OR($J52="",$J52="Open",$J52="In progress")),"Work overdue",IF($J52="Done: awaiting check",IF(NOT(ISNUMBER($L52)),"Set a verify-by date",IF($L52&lt;TODAY(),"Verification overdue","")),"")))</f>
        <v/>
      </c>
      <c r="L52" s="28" t="n"/>
      <c r="M52" s="27" t="n"/>
      <c r="N52" s="28" t="n"/>
      <c r="O52" s="29" t="n"/>
    </row>
    <row r="53">
      <c r="A53" s="27" t="n"/>
      <c r="B53" s="28" t="n"/>
      <c r="C53" s="27" t="n"/>
      <c r="D53" s="27" t="n"/>
      <c r="E53" s="29" t="n"/>
      <c r="F53" s="29" t="n"/>
      <c r="G53" s="29" t="n"/>
      <c r="H53" s="27" t="n"/>
      <c r="I53" s="28" t="n"/>
      <c r="J53" s="27" t="n"/>
      <c r="K53" s="26">
        <f>IF($E53="","",IF(AND(ISNUMBER($I53),$I53&lt;TODAY(),OR($J53="",$J53="Open",$J53="In progress")),"Work overdue",IF($J53="Done: awaiting check",IF(NOT(ISNUMBER($L53)),"Set a verify-by date",IF($L53&lt;TODAY(),"Verification overdue","")),"")))</f>
        <v/>
      </c>
      <c r="L53" s="28" t="n"/>
      <c r="M53" s="27" t="n"/>
      <c r="N53" s="28" t="n"/>
      <c r="O53" s="29" t="n"/>
    </row>
    <row r="54">
      <c r="A54" s="27" t="n"/>
      <c r="B54" s="28" t="n"/>
      <c r="C54" s="27" t="n"/>
      <c r="D54" s="27" t="n"/>
      <c r="E54" s="29" t="n"/>
      <c r="F54" s="29" t="n"/>
      <c r="G54" s="29" t="n"/>
      <c r="H54" s="27" t="n"/>
      <c r="I54" s="28" t="n"/>
      <c r="J54" s="27" t="n"/>
      <c r="K54" s="26">
        <f>IF($E54="","",IF(AND(ISNUMBER($I54),$I54&lt;TODAY(),OR($J54="",$J54="Open",$J54="In progress")),"Work overdue",IF($J54="Done: awaiting check",IF(NOT(ISNUMBER($L54)),"Set a verify-by date",IF($L54&lt;TODAY(),"Verification overdue","")),"")))</f>
        <v/>
      </c>
      <c r="L54" s="28" t="n"/>
      <c r="M54" s="27" t="n"/>
      <c r="N54" s="28" t="n"/>
      <c r="O54" s="29" t="n"/>
    </row>
    <row r="55">
      <c r="A55" s="27" t="n"/>
      <c r="B55" s="28" t="n"/>
      <c r="C55" s="27" t="n"/>
      <c r="D55" s="27" t="n"/>
      <c r="E55" s="29" t="n"/>
      <c r="F55" s="29" t="n"/>
      <c r="G55" s="29" t="n"/>
      <c r="H55" s="27" t="n"/>
      <c r="I55" s="28" t="n"/>
      <c r="J55" s="27" t="n"/>
      <c r="K55" s="26">
        <f>IF($E55="","",IF(AND(ISNUMBER($I55),$I55&lt;TODAY(),OR($J55="",$J55="Open",$J55="In progress")),"Work overdue",IF($J55="Done: awaiting check",IF(NOT(ISNUMBER($L55)),"Set a verify-by date",IF($L55&lt;TODAY(),"Verification overdue","")),"")))</f>
        <v/>
      </c>
      <c r="L55" s="28" t="n"/>
      <c r="M55" s="27" t="n"/>
      <c r="N55" s="28" t="n"/>
      <c r="O55" s="29" t="n"/>
    </row>
    <row r="56">
      <c r="A56" s="27" t="n"/>
      <c r="B56" s="28" t="n"/>
      <c r="C56" s="27" t="n"/>
      <c r="D56" s="27" t="n"/>
      <c r="E56" s="29" t="n"/>
      <c r="F56" s="29" t="n"/>
      <c r="G56" s="29" t="n"/>
      <c r="H56" s="27" t="n"/>
      <c r="I56" s="28" t="n"/>
      <c r="J56" s="27" t="n"/>
      <c r="K56" s="26">
        <f>IF($E56="","",IF(AND(ISNUMBER($I56),$I56&lt;TODAY(),OR($J56="",$J56="Open",$J56="In progress")),"Work overdue",IF($J56="Done: awaiting check",IF(NOT(ISNUMBER($L56)),"Set a verify-by date",IF($L56&lt;TODAY(),"Verification overdue","")),"")))</f>
        <v/>
      </c>
      <c r="L56" s="28" t="n"/>
      <c r="M56" s="27" t="n"/>
      <c r="N56" s="28" t="n"/>
      <c r="O56" s="29" t="n"/>
    </row>
    <row r="57">
      <c r="A57" s="27" t="n"/>
      <c r="B57" s="28" t="n"/>
      <c r="C57" s="27" t="n"/>
      <c r="D57" s="27" t="n"/>
      <c r="E57" s="29" t="n"/>
      <c r="F57" s="29" t="n"/>
      <c r="G57" s="29" t="n"/>
      <c r="H57" s="27" t="n"/>
      <c r="I57" s="28" t="n"/>
      <c r="J57" s="27" t="n"/>
      <c r="K57" s="26">
        <f>IF($E57="","",IF(AND(ISNUMBER($I57),$I57&lt;TODAY(),OR($J57="",$J57="Open",$J57="In progress")),"Work overdue",IF($J57="Done: awaiting check",IF(NOT(ISNUMBER($L57)),"Set a verify-by date",IF($L57&lt;TODAY(),"Verification overdue","")),"")))</f>
        <v/>
      </c>
      <c r="L57" s="28" t="n"/>
      <c r="M57" s="27" t="n"/>
      <c r="N57" s="28" t="n"/>
      <c r="O57" s="29" t="n"/>
    </row>
    <row r="58">
      <c r="A58" s="27" t="n"/>
      <c r="B58" s="28" t="n"/>
      <c r="C58" s="27" t="n"/>
      <c r="D58" s="27" t="n"/>
      <c r="E58" s="29" t="n"/>
      <c r="F58" s="29" t="n"/>
      <c r="G58" s="29" t="n"/>
      <c r="H58" s="27" t="n"/>
      <c r="I58" s="28" t="n"/>
      <c r="J58" s="27" t="n"/>
      <c r="K58" s="26">
        <f>IF($E58="","",IF(AND(ISNUMBER($I58),$I58&lt;TODAY(),OR($J58="",$J58="Open",$J58="In progress")),"Work overdue",IF($J58="Done: awaiting check",IF(NOT(ISNUMBER($L58)),"Set a verify-by date",IF($L58&lt;TODAY(),"Verification overdue","")),"")))</f>
        <v/>
      </c>
      <c r="L58" s="28" t="n"/>
      <c r="M58" s="27" t="n"/>
      <c r="N58" s="28" t="n"/>
      <c r="O58" s="29" t="n"/>
    </row>
    <row r="59">
      <c r="A59" s="27" t="n"/>
      <c r="B59" s="28" t="n"/>
      <c r="C59" s="27" t="n"/>
      <c r="D59" s="27" t="n"/>
      <c r="E59" s="29" t="n"/>
      <c r="F59" s="29" t="n"/>
      <c r="G59" s="29" t="n"/>
      <c r="H59" s="27" t="n"/>
      <c r="I59" s="28" t="n"/>
      <c r="J59" s="27" t="n"/>
      <c r="K59" s="26">
        <f>IF($E59="","",IF(AND(ISNUMBER($I59),$I59&lt;TODAY(),OR($J59="",$J59="Open",$J59="In progress")),"Work overdue",IF($J59="Done: awaiting check",IF(NOT(ISNUMBER($L59)),"Set a verify-by date",IF($L59&lt;TODAY(),"Verification overdue","")),"")))</f>
        <v/>
      </c>
      <c r="L59" s="28" t="n"/>
      <c r="M59" s="27" t="n"/>
      <c r="N59" s="28" t="n"/>
      <c r="O59" s="29" t="n"/>
    </row>
    <row r="60">
      <c r="A60" s="27" t="n"/>
      <c r="B60" s="28" t="n"/>
      <c r="C60" s="27" t="n"/>
      <c r="D60" s="27" t="n"/>
      <c r="E60" s="29" t="n"/>
      <c r="F60" s="29" t="n"/>
      <c r="G60" s="29" t="n"/>
      <c r="H60" s="27" t="n"/>
      <c r="I60" s="28" t="n"/>
      <c r="J60" s="27" t="n"/>
      <c r="K60" s="26">
        <f>IF($E60="","",IF(AND(ISNUMBER($I60),$I60&lt;TODAY(),OR($J60="",$J60="Open",$J60="In progress")),"Work overdue",IF($J60="Done: awaiting check",IF(NOT(ISNUMBER($L60)),"Set a verify-by date",IF($L60&lt;TODAY(),"Verification overdue","")),"")))</f>
        <v/>
      </c>
      <c r="L60" s="28" t="n"/>
      <c r="M60" s="27" t="n"/>
      <c r="N60" s="28" t="n"/>
      <c r="O60" s="29" t="n"/>
    </row>
    <row r="61">
      <c r="A61" s="27" t="n"/>
      <c r="B61" s="28" t="n"/>
      <c r="C61" s="27" t="n"/>
      <c r="D61" s="27" t="n"/>
      <c r="E61" s="29" t="n"/>
      <c r="F61" s="29" t="n"/>
      <c r="G61" s="29" t="n"/>
      <c r="H61" s="27" t="n"/>
      <c r="I61" s="28" t="n"/>
      <c r="J61" s="27" t="n"/>
      <c r="K61" s="26">
        <f>IF($E61="","",IF(AND(ISNUMBER($I61),$I61&lt;TODAY(),OR($J61="",$J61="Open",$J61="In progress")),"Work overdue",IF($J61="Done: awaiting check",IF(NOT(ISNUMBER($L61)),"Set a verify-by date",IF($L61&lt;TODAY(),"Verification overdue","")),"")))</f>
        <v/>
      </c>
      <c r="L61" s="28" t="n"/>
      <c r="M61" s="27" t="n"/>
      <c r="N61" s="28" t="n"/>
      <c r="O61" s="29" t="n"/>
    </row>
    <row r="62">
      <c r="A62" s="27" t="n"/>
      <c r="B62" s="28" t="n"/>
      <c r="C62" s="27" t="n"/>
      <c r="D62" s="27" t="n"/>
      <c r="E62" s="29" t="n"/>
      <c r="F62" s="29" t="n"/>
      <c r="G62" s="29" t="n"/>
      <c r="H62" s="27" t="n"/>
      <c r="I62" s="28" t="n"/>
      <c r="J62" s="27" t="n"/>
      <c r="K62" s="26">
        <f>IF($E62="","",IF(AND(ISNUMBER($I62),$I62&lt;TODAY(),OR($J62="",$J62="Open",$J62="In progress")),"Work overdue",IF($J62="Done: awaiting check",IF(NOT(ISNUMBER($L62)),"Set a verify-by date",IF($L62&lt;TODAY(),"Verification overdue","")),"")))</f>
        <v/>
      </c>
      <c r="L62" s="28" t="n"/>
      <c r="M62" s="27" t="n"/>
      <c r="N62" s="28" t="n"/>
      <c r="O62" s="29" t="n"/>
    </row>
    <row r="63">
      <c r="A63" s="27" t="n"/>
      <c r="B63" s="28" t="n"/>
      <c r="C63" s="27" t="n"/>
      <c r="D63" s="27" t="n"/>
      <c r="E63" s="29" t="n"/>
      <c r="F63" s="29" t="n"/>
      <c r="G63" s="29" t="n"/>
      <c r="H63" s="27" t="n"/>
      <c r="I63" s="28" t="n"/>
      <c r="J63" s="27" t="n"/>
      <c r="K63" s="26">
        <f>IF($E63="","",IF(AND(ISNUMBER($I63),$I63&lt;TODAY(),OR($J63="",$J63="Open",$J63="In progress")),"Work overdue",IF($J63="Done: awaiting check",IF(NOT(ISNUMBER($L63)),"Set a verify-by date",IF($L63&lt;TODAY(),"Verification overdue","")),"")))</f>
        <v/>
      </c>
      <c r="L63" s="28" t="n"/>
      <c r="M63" s="27" t="n"/>
      <c r="N63" s="28" t="n"/>
      <c r="O63" s="29" t="n"/>
    </row>
    <row r="64">
      <c r="A64" s="27" t="n"/>
      <c r="B64" s="28" t="n"/>
      <c r="C64" s="27" t="n"/>
      <c r="D64" s="27" t="n"/>
      <c r="E64" s="29" t="n"/>
      <c r="F64" s="29" t="n"/>
      <c r="G64" s="29" t="n"/>
      <c r="H64" s="27" t="n"/>
      <c r="I64" s="28" t="n"/>
      <c r="J64" s="27" t="n"/>
      <c r="K64" s="26">
        <f>IF($E64="","",IF(AND(ISNUMBER($I64),$I64&lt;TODAY(),OR($J64="",$J64="Open",$J64="In progress")),"Work overdue",IF($J64="Done: awaiting check",IF(NOT(ISNUMBER($L64)),"Set a verify-by date",IF($L64&lt;TODAY(),"Verification overdue","")),"")))</f>
        <v/>
      </c>
      <c r="L64" s="28" t="n"/>
      <c r="M64" s="27" t="n"/>
      <c r="N64" s="28" t="n"/>
      <c r="O64" s="29" t="n"/>
    </row>
    <row r="65">
      <c r="A65" s="27" t="n"/>
      <c r="B65" s="28" t="n"/>
      <c r="C65" s="27" t="n"/>
      <c r="D65" s="27" t="n"/>
      <c r="E65" s="29" t="n"/>
      <c r="F65" s="29" t="n"/>
      <c r="G65" s="29" t="n"/>
      <c r="H65" s="27" t="n"/>
      <c r="I65" s="28" t="n"/>
      <c r="J65" s="27" t="n"/>
      <c r="K65" s="26">
        <f>IF($E65="","",IF(AND(ISNUMBER($I65),$I65&lt;TODAY(),OR($J65="",$J65="Open",$J65="In progress")),"Work overdue",IF($J65="Done: awaiting check",IF(NOT(ISNUMBER($L65)),"Set a verify-by date",IF($L65&lt;TODAY(),"Verification overdue","")),"")))</f>
        <v/>
      </c>
      <c r="L65" s="28" t="n"/>
      <c r="M65" s="27" t="n"/>
      <c r="N65" s="28" t="n"/>
      <c r="O65" s="29" t="n"/>
    </row>
    <row r="66">
      <c r="A66" s="27" t="n"/>
      <c r="B66" s="28" t="n"/>
      <c r="C66" s="27" t="n"/>
      <c r="D66" s="27" t="n"/>
      <c r="E66" s="29" t="n"/>
      <c r="F66" s="29" t="n"/>
      <c r="G66" s="29" t="n"/>
      <c r="H66" s="27" t="n"/>
      <c r="I66" s="28" t="n"/>
      <c r="J66" s="27" t="n"/>
      <c r="K66" s="26">
        <f>IF($E66="","",IF(AND(ISNUMBER($I66),$I66&lt;TODAY(),OR($J66="",$J66="Open",$J66="In progress")),"Work overdue",IF($J66="Done: awaiting check",IF(NOT(ISNUMBER($L66)),"Set a verify-by date",IF($L66&lt;TODAY(),"Verification overdue","")),"")))</f>
        <v/>
      </c>
      <c r="L66" s="28" t="n"/>
      <c r="M66" s="27" t="n"/>
      <c r="N66" s="28" t="n"/>
      <c r="O66" s="29" t="n"/>
    </row>
    <row r="67">
      <c r="A67" s="27" t="n"/>
      <c r="B67" s="28" t="n"/>
      <c r="C67" s="27" t="n"/>
      <c r="D67" s="27" t="n"/>
      <c r="E67" s="29" t="n"/>
      <c r="F67" s="29" t="n"/>
      <c r="G67" s="29" t="n"/>
      <c r="H67" s="27" t="n"/>
      <c r="I67" s="28" t="n"/>
      <c r="J67" s="27" t="n"/>
      <c r="K67" s="26">
        <f>IF($E67="","",IF(AND(ISNUMBER($I67),$I67&lt;TODAY(),OR($J67="",$J67="Open",$J67="In progress")),"Work overdue",IF($J67="Done: awaiting check",IF(NOT(ISNUMBER($L67)),"Set a verify-by date",IF($L67&lt;TODAY(),"Verification overdue","")),"")))</f>
        <v/>
      </c>
      <c r="L67" s="28" t="n"/>
      <c r="M67" s="27" t="n"/>
      <c r="N67" s="28" t="n"/>
      <c r="O67" s="29" t="n"/>
    </row>
    <row r="68">
      <c r="A68" s="27" t="n"/>
      <c r="B68" s="28" t="n"/>
      <c r="C68" s="27" t="n"/>
      <c r="D68" s="27" t="n"/>
      <c r="E68" s="29" t="n"/>
      <c r="F68" s="29" t="n"/>
      <c r="G68" s="29" t="n"/>
      <c r="H68" s="27" t="n"/>
      <c r="I68" s="28" t="n"/>
      <c r="J68" s="27" t="n"/>
      <c r="K68" s="26">
        <f>IF($E68="","",IF(AND(ISNUMBER($I68),$I68&lt;TODAY(),OR($J68="",$J68="Open",$J68="In progress")),"Work overdue",IF($J68="Done: awaiting check",IF(NOT(ISNUMBER($L68)),"Set a verify-by date",IF($L68&lt;TODAY(),"Verification overdue","")),"")))</f>
        <v/>
      </c>
      <c r="L68" s="28" t="n"/>
      <c r="M68" s="27" t="n"/>
      <c r="N68" s="28" t="n"/>
      <c r="O68" s="29" t="n"/>
    </row>
    <row r="69">
      <c r="A69" s="27" t="n"/>
      <c r="B69" s="28" t="n"/>
      <c r="C69" s="27" t="n"/>
      <c r="D69" s="27" t="n"/>
      <c r="E69" s="29" t="n"/>
      <c r="F69" s="29" t="n"/>
      <c r="G69" s="29" t="n"/>
      <c r="H69" s="27" t="n"/>
      <c r="I69" s="28" t="n"/>
      <c r="J69" s="27" t="n"/>
      <c r="K69" s="26">
        <f>IF($E69="","",IF(AND(ISNUMBER($I69),$I69&lt;TODAY(),OR($J69="",$J69="Open",$J69="In progress")),"Work overdue",IF($J69="Done: awaiting check",IF(NOT(ISNUMBER($L69)),"Set a verify-by date",IF($L69&lt;TODAY(),"Verification overdue","")),"")))</f>
        <v/>
      </c>
      <c r="L69" s="28" t="n"/>
      <c r="M69" s="27" t="n"/>
      <c r="N69" s="28" t="n"/>
      <c r="O69" s="29" t="n"/>
    </row>
    <row r="70">
      <c r="A70" s="27" t="n"/>
      <c r="B70" s="28" t="n"/>
      <c r="C70" s="27" t="n"/>
      <c r="D70" s="27" t="n"/>
      <c r="E70" s="29" t="n"/>
      <c r="F70" s="29" t="n"/>
      <c r="G70" s="29" t="n"/>
      <c r="H70" s="27" t="n"/>
      <c r="I70" s="28" t="n"/>
      <c r="J70" s="27" t="n"/>
      <c r="K70" s="26">
        <f>IF($E70="","",IF(AND(ISNUMBER($I70),$I70&lt;TODAY(),OR($J70="",$J70="Open",$J70="In progress")),"Work overdue",IF($J70="Done: awaiting check",IF(NOT(ISNUMBER($L70)),"Set a verify-by date",IF($L70&lt;TODAY(),"Verification overdue","")),"")))</f>
        <v/>
      </c>
      <c r="L70" s="28" t="n"/>
      <c r="M70" s="27" t="n"/>
      <c r="N70" s="28" t="n"/>
      <c r="O70" s="29" t="n"/>
    </row>
    <row r="71">
      <c r="A71" s="27" t="n"/>
      <c r="B71" s="28" t="n"/>
      <c r="C71" s="27" t="n"/>
      <c r="D71" s="27" t="n"/>
      <c r="E71" s="29" t="n"/>
      <c r="F71" s="29" t="n"/>
      <c r="G71" s="29" t="n"/>
      <c r="H71" s="27" t="n"/>
      <c r="I71" s="28" t="n"/>
      <c r="J71" s="27" t="n"/>
      <c r="K71" s="26">
        <f>IF($E71="","",IF(AND(ISNUMBER($I71),$I71&lt;TODAY(),OR($J71="",$J71="Open",$J71="In progress")),"Work overdue",IF($J71="Done: awaiting check",IF(NOT(ISNUMBER($L71)),"Set a verify-by date",IF($L71&lt;TODAY(),"Verification overdue","")),"")))</f>
        <v/>
      </c>
      <c r="L71" s="28" t="n"/>
      <c r="M71" s="27" t="n"/>
      <c r="N71" s="28" t="n"/>
      <c r="O71" s="29" t="n"/>
    </row>
    <row r="72">
      <c r="A72" s="27" t="n"/>
      <c r="B72" s="28" t="n"/>
      <c r="C72" s="27" t="n"/>
      <c r="D72" s="27" t="n"/>
      <c r="E72" s="29" t="n"/>
      <c r="F72" s="29" t="n"/>
      <c r="G72" s="29" t="n"/>
      <c r="H72" s="27" t="n"/>
      <c r="I72" s="28" t="n"/>
      <c r="J72" s="27" t="n"/>
      <c r="K72" s="26">
        <f>IF($E72="","",IF(AND(ISNUMBER($I72),$I72&lt;TODAY(),OR($J72="",$J72="Open",$J72="In progress")),"Work overdue",IF($J72="Done: awaiting check",IF(NOT(ISNUMBER($L72)),"Set a verify-by date",IF($L72&lt;TODAY(),"Verification overdue","")),"")))</f>
        <v/>
      </c>
      <c r="L72" s="28" t="n"/>
      <c r="M72" s="27" t="n"/>
      <c r="N72" s="28" t="n"/>
      <c r="O72" s="29" t="n"/>
    </row>
    <row r="73">
      <c r="A73" s="27" t="n"/>
      <c r="B73" s="28" t="n"/>
      <c r="C73" s="27" t="n"/>
      <c r="D73" s="27" t="n"/>
      <c r="E73" s="29" t="n"/>
      <c r="F73" s="29" t="n"/>
      <c r="G73" s="29" t="n"/>
      <c r="H73" s="27" t="n"/>
      <c r="I73" s="28" t="n"/>
      <c r="J73" s="27" t="n"/>
      <c r="K73" s="26">
        <f>IF($E73="","",IF(AND(ISNUMBER($I73),$I73&lt;TODAY(),OR($J73="",$J73="Open",$J73="In progress")),"Work overdue",IF($J73="Done: awaiting check",IF(NOT(ISNUMBER($L73)),"Set a verify-by date",IF($L73&lt;TODAY(),"Verification overdue","")),"")))</f>
        <v/>
      </c>
      <c r="L73" s="28" t="n"/>
      <c r="M73" s="27" t="n"/>
      <c r="N73" s="28" t="n"/>
      <c r="O73" s="29" t="n"/>
    </row>
    <row r="74">
      <c r="A74" s="27" t="n"/>
      <c r="B74" s="28" t="n"/>
      <c r="C74" s="27" t="n"/>
      <c r="D74" s="27" t="n"/>
      <c r="E74" s="29" t="n"/>
      <c r="F74" s="29" t="n"/>
      <c r="G74" s="29" t="n"/>
      <c r="H74" s="27" t="n"/>
      <c r="I74" s="28" t="n"/>
      <c r="J74" s="27" t="n"/>
      <c r="K74" s="26">
        <f>IF($E74="","",IF(AND(ISNUMBER($I74),$I74&lt;TODAY(),OR($J74="",$J74="Open",$J74="In progress")),"Work overdue",IF($J74="Done: awaiting check",IF(NOT(ISNUMBER($L74)),"Set a verify-by date",IF($L74&lt;TODAY(),"Verification overdue","")),"")))</f>
        <v/>
      </c>
      <c r="L74" s="28" t="n"/>
      <c r="M74" s="27" t="n"/>
      <c r="N74" s="28" t="n"/>
      <c r="O74" s="29" t="n"/>
    </row>
    <row r="75">
      <c r="A75" s="27" t="n"/>
      <c r="B75" s="28" t="n"/>
      <c r="C75" s="27" t="n"/>
      <c r="D75" s="27" t="n"/>
      <c r="E75" s="29" t="n"/>
      <c r="F75" s="29" t="n"/>
      <c r="G75" s="29" t="n"/>
      <c r="H75" s="27" t="n"/>
      <c r="I75" s="28" t="n"/>
      <c r="J75" s="27" t="n"/>
      <c r="K75" s="26">
        <f>IF($E75="","",IF(AND(ISNUMBER($I75),$I75&lt;TODAY(),OR($J75="",$J75="Open",$J75="In progress")),"Work overdue",IF($J75="Done: awaiting check",IF(NOT(ISNUMBER($L75)),"Set a verify-by date",IF($L75&lt;TODAY(),"Verification overdue","")),"")))</f>
        <v/>
      </c>
      <c r="L75" s="28" t="n"/>
      <c r="M75" s="27" t="n"/>
      <c r="N75" s="28" t="n"/>
      <c r="O75" s="29" t="n"/>
    </row>
    <row r="76">
      <c r="A76" s="27" t="n"/>
      <c r="B76" s="28" t="n"/>
      <c r="C76" s="27" t="n"/>
      <c r="D76" s="27" t="n"/>
      <c r="E76" s="29" t="n"/>
      <c r="F76" s="29" t="n"/>
      <c r="G76" s="29" t="n"/>
      <c r="H76" s="27" t="n"/>
      <c r="I76" s="28" t="n"/>
      <c r="J76" s="27" t="n"/>
      <c r="K76" s="26">
        <f>IF($E76="","",IF(AND(ISNUMBER($I76),$I76&lt;TODAY(),OR($J76="",$J76="Open",$J76="In progress")),"Work overdue",IF($J76="Done: awaiting check",IF(NOT(ISNUMBER($L76)),"Set a verify-by date",IF($L76&lt;TODAY(),"Verification overdue","")),"")))</f>
        <v/>
      </c>
      <c r="L76" s="28" t="n"/>
      <c r="M76" s="27" t="n"/>
      <c r="N76" s="28" t="n"/>
      <c r="O76" s="29" t="n"/>
    </row>
    <row r="77">
      <c r="A77" s="27" t="n"/>
      <c r="B77" s="28" t="n"/>
      <c r="C77" s="27" t="n"/>
      <c r="D77" s="27" t="n"/>
      <c r="E77" s="29" t="n"/>
      <c r="F77" s="29" t="n"/>
      <c r="G77" s="29" t="n"/>
      <c r="H77" s="27" t="n"/>
      <c r="I77" s="28" t="n"/>
      <c r="J77" s="27" t="n"/>
      <c r="K77" s="26">
        <f>IF($E77="","",IF(AND(ISNUMBER($I77),$I77&lt;TODAY(),OR($J77="",$J77="Open",$J77="In progress")),"Work overdue",IF($J77="Done: awaiting check",IF(NOT(ISNUMBER($L77)),"Set a verify-by date",IF($L77&lt;TODAY(),"Verification overdue","")),"")))</f>
        <v/>
      </c>
      <c r="L77" s="28" t="n"/>
      <c r="M77" s="27" t="n"/>
      <c r="N77" s="28" t="n"/>
      <c r="O77" s="29" t="n"/>
    </row>
    <row r="78">
      <c r="A78" s="27" t="n"/>
      <c r="B78" s="28" t="n"/>
      <c r="C78" s="27" t="n"/>
      <c r="D78" s="27" t="n"/>
      <c r="E78" s="29" t="n"/>
      <c r="F78" s="29" t="n"/>
      <c r="G78" s="29" t="n"/>
      <c r="H78" s="27" t="n"/>
      <c r="I78" s="28" t="n"/>
      <c r="J78" s="27" t="n"/>
      <c r="K78" s="26">
        <f>IF($E78="","",IF(AND(ISNUMBER($I78),$I78&lt;TODAY(),OR($J78="",$J78="Open",$J78="In progress")),"Work overdue",IF($J78="Done: awaiting check",IF(NOT(ISNUMBER($L78)),"Set a verify-by date",IF($L78&lt;TODAY(),"Verification overdue","")),"")))</f>
        <v/>
      </c>
      <c r="L78" s="28" t="n"/>
      <c r="M78" s="27" t="n"/>
      <c r="N78" s="28" t="n"/>
      <c r="O78" s="29" t="n"/>
    </row>
    <row r="79">
      <c r="A79" s="27" t="n"/>
      <c r="B79" s="28" t="n"/>
      <c r="C79" s="27" t="n"/>
      <c r="D79" s="27" t="n"/>
      <c r="E79" s="29" t="n"/>
      <c r="F79" s="29" t="n"/>
      <c r="G79" s="29" t="n"/>
      <c r="H79" s="27" t="n"/>
      <c r="I79" s="28" t="n"/>
      <c r="J79" s="27" t="n"/>
      <c r="K79" s="26">
        <f>IF($E79="","",IF(AND(ISNUMBER($I79),$I79&lt;TODAY(),OR($J79="",$J79="Open",$J79="In progress")),"Work overdue",IF($J79="Done: awaiting check",IF(NOT(ISNUMBER($L79)),"Set a verify-by date",IF($L79&lt;TODAY(),"Verification overdue","")),"")))</f>
        <v/>
      </c>
      <c r="L79" s="28" t="n"/>
      <c r="M79" s="27" t="n"/>
      <c r="N79" s="28" t="n"/>
      <c r="O79" s="29" t="n"/>
    </row>
    <row r="80">
      <c r="A80" s="27" t="n"/>
      <c r="B80" s="28" t="n"/>
      <c r="C80" s="27" t="n"/>
      <c r="D80" s="27" t="n"/>
      <c r="E80" s="29" t="n"/>
      <c r="F80" s="29" t="n"/>
      <c r="G80" s="29" t="n"/>
      <c r="H80" s="27" t="n"/>
      <c r="I80" s="28" t="n"/>
      <c r="J80" s="27" t="n"/>
      <c r="K80" s="26">
        <f>IF($E80="","",IF(AND(ISNUMBER($I80),$I80&lt;TODAY(),OR($J80="",$J80="Open",$J80="In progress")),"Work overdue",IF($J80="Done: awaiting check",IF(NOT(ISNUMBER($L80)),"Set a verify-by date",IF($L80&lt;TODAY(),"Verification overdue","")),"")))</f>
        <v/>
      </c>
      <c r="L80" s="28" t="n"/>
      <c r="M80" s="27" t="n"/>
      <c r="N80" s="28" t="n"/>
      <c r="O80" s="29" t="n"/>
    </row>
    <row r="81">
      <c r="A81" s="27" t="n"/>
      <c r="B81" s="28" t="n"/>
      <c r="C81" s="27" t="n"/>
      <c r="D81" s="27" t="n"/>
      <c r="E81" s="29" t="n"/>
      <c r="F81" s="29" t="n"/>
      <c r="G81" s="29" t="n"/>
      <c r="H81" s="27" t="n"/>
      <c r="I81" s="28" t="n"/>
      <c r="J81" s="27" t="n"/>
      <c r="K81" s="26">
        <f>IF($E81="","",IF(AND(ISNUMBER($I81),$I81&lt;TODAY(),OR($J81="",$J81="Open",$J81="In progress")),"Work overdue",IF($J81="Done: awaiting check",IF(NOT(ISNUMBER($L81)),"Set a verify-by date",IF($L81&lt;TODAY(),"Verification overdue","")),"")))</f>
        <v/>
      </c>
      <c r="L81" s="28" t="n"/>
      <c r="M81" s="27" t="n"/>
      <c r="N81" s="28" t="n"/>
      <c r="O81" s="29" t="n"/>
    </row>
    <row r="82">
      <c r="A82" s="27" t="n"/>
      <c r="B82" s="28" t="n"/>
      <c r="C82" s="27" t="n"/>
      <c r="D82" s="27" t="n"/>
      <c r="E82" s="29" t="n"/>
      <c r="F82" s="29" t="n"/>
      <c r="G82" s="29" t="n"/>
      <c r="H82" s="27" t="n"/>
      <c r="I82" s="28" t="n"/>
      <c r="J82" s="27" t="n"/>
      <c r="K82" s="26">
        <f>IF($E82="","",IF(AND(ISNUMBER($I82),$I82&lt;TODAY(),OR($J82="",$J82="Open",$J82="In progress")),"Work overdue",IF($J82="Done: awaiting check",IF(NOT(ISNUMBER($L82)),"Set a verify-by date",IF($L82&lt;TODAY(),"Verification overdue","")),"")))</f>
        <v/>
      </c>
      <c r="L82" s="28" t="n"/>
      <c r="M82" s="27" t="n"/>
      <c r="N82" s="28" t="n"/>
      <c r="O82" s="29" t="n"/>
    </row>
    <row r="83">
      <c r="A83" s="27" t="n"/>
      <c r="B83" s="28" t="n"/>
      <c r="C83" s="27" t="n"/>
      <c r="D83" s="27" t="n"/>
      <c r="E83" s="29" t="n"/>
      <c r="F83" s="29" t="n"/>
      <c r="G83" s="29" t="n"/>
      <c r="H83" s="27" t="n"/>
      <c r="I83" s="28" t="n"/>
      <c r="J83" s="27" t="n"/>
      <c r="K83" s="26">
        <f>IF($E83="","",IF(AND(ISNUMBER($I83),$I83&lt;TODAY(),OR($J83="",$J83="Open",$J83="In progress")),"Work overdue",IF($J83="Done: awaiting check",IF(NOT(ISNUMBER($L83)),"Set a verify-by date",IF($L83&lt;TODAY(),"Verification overdue","")),"")))</f>
        <v/>
      </c>
      <c r="L83" s="28" t="n"/>
      <c r="M83" s="27" t="n"/>
      <c r="N83" s="28" t="n"/>
      <c r="O83" s="29" t="n"/>
    </row>
    <row r="84">
      <c r="A84" s="27" t="n"/>
      <c r="B84" s="28" t="n"/>
      <c r="C84" s="27" t="n"/>
      <c r="D84" s="27" t="n"/>
      <c r="E84" s="29" t="n"/>
      <c r="F84" s="29" t="n"/>
      <c r="G84" s="29" t="n"/>
      <c r="H84" s="27" t="n"/>
      <c r="I84" s="28" t="n"/>
      <c r="J84" s="27" t="n"/>
      <c r="K84" s="26">
        <f>IF($E84="","",IF(AND(ISNUMBER($I84),$I84&lt;TODAY(),OR($J84="",$J84="Open",$J84="In progress")),"Work overdue",IF($J84="Done: awaiting check",IF(NOT(ISNUMBER($L84)),"Set a verify-by date",IF($L84&lt;TODAY(),"Verification overdue","")),"")))</f>
        <v/>
      </c>
      <c r="L84" s="28" t="n"/>
      <c r="M84" s="27" t="n"/>
      <c r="N84" s="28" t="n"/>
      <c r="O84" s="29" t="n"/>
    </row>
    <row r="85">
      <c r="A85" s="27" t="n"/>
      <c r="B85" s="28" t="n"/>
      <c r="C85" s="27" t="n"/>
      <c r="D85" s="27" t="n"/>
      <c r="E85" s="29" t="n"/>
      <c r="F85" s="29" t="n"/>
      <c r="G85" s="29" t="n"/>
      <c r="H85" s="27" t="n"/>
      <c r="I85" s="28" t="n"/>
      <c r="J85" s="27" t="n"/>
      <c r="K85" s="26">
        <f>IF($E85="","",IF(AND(ISNUMBER($I85),$I85&lt;TODAY(),OR($J85="",$J85="Open",$J85="In progress")),"Work overdue",IF($J85="Done: awaiting check",IF(NOT(ISNUMBER($L85)),"Set a verify-by date",IF($L85&lt;TODAY(),"Verification overdue","")),"")))</f>
        <v/>
      </c>
      <c r="L85" s="28" t="n"/>
      <c r="M85" s="27" t="n"/>
      <c r="N85" s="28" t="n"/>
      <c r="O85" s="29" t="n"/>
    </row>
    <row r="86">
      <c r="A86" s="27" t="n"/>
      <c r="B86" s="28" t="n"/>
      <c r="C86" s="27" t="n"/>
      <c r="D86" s="27" t="n"/>
      <c r="E86" s="29" t="n"/>
      <c r="F86" s="29" t="n"/>
      <c r="G86" s="29" t="n"/>
      <c r="H86" s="27" t="n"/>
      <c r="I86" s="28" t="n"/>
      <c r="J86" s="27" t="n"/>
      <c r="K86" s="26">
        <f>IF($E86="","",IF(AND(ISNUMBER($I86),$I86&lt;TODAY(),OR($J86="",$J86="Open",$J86="In progress")),"Work overdue",IF($J86="Done: awaiting check",IF(NOT(ISNUMBER($L86)),"Set a verify-by date",IF($L86&lt;TODAY(),"Verification overdue","")),"")))</f>
        <v/>
      </c>
      <c r="L86" s="28" t="n"/>
      <c r="M86" s="27" t="n"/>
      <c r="N86" s="28" t="n"/>
      <c r="O86" s="29" t="n"/>
    </row>
    <row r="87">
      <c r="A87" s="27" t="n"/>
      <c r="B87" s="28" t="n"/>
      <c r="C87" s="27" t="n"/>
      <c r="D87" s="27" t="n"/>
      <c r="E87" s="29" t="n"/>
      <c r="F87" s="29" t="n"/>
      <c r="G87" s="29" t="n"/>
      <c r="H87" s="27" t="n"/>
      <c r="I87" s="28" t="n"/>
      <c r="J87" s="27" t="n"/>
      <c r="K87" s="26">
        <f>IF($E87="","",IF(AND(ISNUMBER($I87),$I87&lt;TODAY(),OR($J87="",$J87="Open",$J87="In progress")),"Work overdue",IF($J87="Done: awaiting check",IF(NOT(ISNUMBER($L87)),"Set a verify-by date",IF($L87&lt;TODAY(),"Verification overdue","")),"")))</f>
        <v/>
      </c>
      <c r="L87" s="28" t="n"/>
      <c r="M87" s="27" t="n"/>
      <c r="N87" s="28" t="n"/>
      <c r="O87" s="29" t="n"/>
    </row>
    <row r="88">
      <c r="A88" s="27" t="n"/>
      <c r="B88" s="28" t="n"/>
      <c r="C88" s="27" t="n"/>
      <c r="D88" s="27" t="n"/>
      <c r="E88" s="29" t="n"/>
      <c r="F88" s="29" t="n"/>
      <c r="G88" s="29" t="n"/>
      <c r="H88" s="27" t="n"/>
      <c r="I88" s="28" t="n"/>
      <c r="J88" s="27" t="n"/>
      <c r="K88" s="26">
        <f>IF($E88="","",IF(AND(ISNUMBER($I88),$I88&lt;TODAY(),OR($J88="",$J88="Open",$J88="In progress")),"Work overdue",IF($J88="Done: awaiting check",IF(NOT(ISNUMBER($L88)),"Set a verify-by date",IF($L88&lt;TODAY(),"Verification overdue","")),"")))</f>
        <v/>
      </c>
      <c r="L88" s="28" t="n"/>
      <c r="M88" s="27" t="n"/>
      <c r="N88" s="28" t="n"/>
      <c r="O88" s="29" t="n"/>
    </row>
    <row r="89">
      <c r="A89" s="27" t="n"/>
      <c r="B89" s="28" t="n"/>
      <c r="C89" s="27" t="n"/>
      <c r="D89" s="27" t="n"/>
      <c r="E89" s="29" t="n"/>
      <c r="F89" s="29" t="n"/>
      <c r="G89" s="29" t="n"/>
      <c r="H89" s="27" t="n"/>
      <c r="I89" s="28" t="n"/>
      <c r="J89" s="27" t="n"/>
      <c r="K89" s="26">
        <f>IF($E89="","",IF(AND(ISNUMBER($I89),$I89&lt;TODAY(),OR($J89="",$J89="Open",$J89="In progress")),"Work overdue",IF($J89="Done: awaiting check",IF(NOT(ISNUMBER($L89)),"Set a verify-by date",IF($L89&lt;TODAY(),"Verification overdue","")),"")))</f>
        <v/>
      </c>
      <c r="L89" s="28" t="n"/>
      <c r="M89" s="27" t="n"/>
      <c r="N89" s="28" t="n"/>
      <c r="O89" s="29" t="n"/>
    </row>
    <row r="90">
      <c r="A90" s="27" t="n"/>
      <c r="B90" s="28" t="n"/>
      <c r="C90" s="27" t="n"/>
      <c r="D90" s="27" t="n"/>
      <c r="E90" s="29" t="n"/>
      <c r="F90" s="29" t="n"/>
      <c r="G90" s="29" t="n"/>
      <c r="H90" s="27" t="n"/>
      <c r="I90" s="28" t="n"/>
      <c r="J90" s="27" t="n"/>
      <c r="K90" s="26">
        <f>IF($E90="","",IF(AND(ISNUMBER($I90),$I90&lt;TODAY(),OR($J90="",$J90="Open",$J90="In progress")),"Work overdue",IF($J90="Done: awaiting check",IF(NOT(ISNUMBER($L90)),"Set a verify-by date",IF($L90&lt;TODAY(),"Verification overdue","")),"")))</f>
        <v/>
      </c>
      <c r="L90" s="28" t="n"/>
      <c r="M90" s="27" t="n"/>
      <c r="N90" s="28" t="n"/>
      <c r="O90" s="29" t="n"/>
    </row>
    <row r="91">
      <c r="A91" s="27" t="n"/>
      <c r="B91" s="28" t="n"/>
      <c r="C91" s="27" t="n"/>
      <c r="D91" s="27" t="n"/>
      <c r="E91" s="29" t="n"/>
      <c r="F91" s="29" t="n"/>
      <c r="G91" s="29" t="n"/>
      <c r="H91" s="27" t="n"/>
      <c r="I91" s="28" t="n"/>
      <c r="J91" s="27" t="n"/>
      <c r="K91" s="26">
        <f>IF($E91="","",IF(AND(ISNUMBER($I91),$I91&lt;TODAY(),OR($J91="",$J91="Open",$J91="In progress")),"Work overdue",IF($J91="Done: awaiting check",IF(NOT(ISNUMBER($L91)),"Set a verify-by date",IF($L91&lt;TODAY(),"Verification overdue","")),"")))</f>
        <v/>
      </c>
      <c r="L91" s="28" t="n"/>
      <c r="M91" s="27" t="n"/>
      <c r="N91" s="28" t="n"/>
      <c r="O91" s="29" t="n"/>
    </row>
    <row r="92">
      <c r="A92" s="27" t="n"/>
      <c r="B92" s="28" t="n"/>
      <c r="C92" s="27" t="n"/>
      <c r="D92" s="27" t="n"/>
      <c r="E92" s="29" t="n"/>
      <c r="F92" s="29" t="n"/>
      <c r="G92" s="29" t="n"/>
      <c r="H92" s="27" t="n"/>
      <c r="I92" s="28" t="n"/>
      <c r="J92" s="27" t="n"/>
      <c r="K92" s="26">
        <f>IF($E92="","",IF(AND(ISNUMBER($I92),$I92&lt;TODAY(),OR($J92="",$J92="Open",$J92="In progress")),"Work overdue",IF($J92="Done: awaiting check",IF(NOT(ISNUMBER($L92)),"Set a verify-by date",IF($L92&lt;TODAY(),"Verification overdue","")),"")))</f>
        <v/>
      </c>
      <c r="L92" s="28" t="n"/>
      <c r="M92" s="27" t="n"/>
      <c r="N92" s="28" t="n"/>
      <c r="O92" s="29" t="n"/>
    </row>
    <row r="93">
      <c r="A93" s="27" t="n"/>
      <c r="B93" s="28" t="n"/>
      <c r="C93" s="27" t="n"/>
      <c r="D93" s="27" t="n"/>
      <c r="E93" s="29" t="n"/>
      <c r="F93" s="29" t="n"/>
      <c r="G93" s="29" t="n"/>
      <c r="H93" s="27" t="n"/>
      <c r="I93" s="28" t="n"/>
      <c r="J93" s="27" t="n"/>
      <c r="K93" s="26">
        <f>IF($E93="","",IF(AND(ISNUMBER($I93),$I93&lt;TODAY(),OR($J93="",$J93="Open",$J93="In progress")),"Work overdue",IF($J93="Done: awaiting check",IF(NOT(ISNUMBER($L93)),"Set a verify-by date",IF($L93&lt;TODAY(),"Verification overdue","")),"")))</f>
        <v/>
      </c>
      <c r="L93" s="28" t="n"/>
      <c r="M93" s="27" t="n"/>
      <c r="N93" s="28" t="n"/>
      <c r="O93" s="29" t="n"/>
    </row>
    <row r="94">
      <c r="A94" s="27" t="n"/>
      <c r="B94" s="28" t="n"/>
      <c r="C94" s="27" t="n"/>
      <c r="D94" s="27" t="n"/>
      <c r="E94" s="29" t="n"/>
      <c r="F94" s="29" t="n"/>
      <c r="G94" s="29" t="n"/>
      <c r="H94" s="27" t="n"/>
      <c r="I94" s="28" t="n"/>
      <c r="J94" s="27" t="n"/>
      <c r="K94" s="26">
        <f>IF($E94="","",IF(AND(ISNUMBER($I94),$I94&lt;TODAY(),OR($J94="",$J94="Open",$J94="In progress")),"Work overdue",IF($J94="Done: awaiting check",IF(NOT(ISNUMBER($L94)),"Set a verify-by date",IF($L94&lt;TODAY(),"Verification overdue","")),"")))</f>
        <v/>
      </c>
      <c r="L94" s="28" t="n"/>
      <c r="M94" s="27" t="n"/>
      <c r="N94" s="28" t="n"/>
      <c r="O94" s="29" t="n"/>
    </row>
    <row r="95">
      <c r="A95" s="27" t="n"/>
      <c r="B95" s="28" t="n"/>
      <c r="C95" s="27" t="n"/>
      <c r="D95" s="27" t="n"/>
      <c r="E95" s="29" t="n"/>
      <c r="F95" s="29" t="n"/>
      <c r="G95" s="29" t="n"/>
      <c r="H95" s="27" t="n"/>
      <c r="I95" s="28" t="n"/>
      <c r="J95" s="27" t="n"/>
      <c r="K95" s="26">
        <f>IF($E95="","",IF(AND(ISNUMBER($I95),$I95&lt;TODAY(),OR($J95="",$J95="Open",$J95="In progress")),"Work overdue",IF($J95="Done: awaiting check",IF(NOT(ISNUMBER($L95)),"Set a verify-by date",IF($L95&lt;TODAY(),"Verification overdue","")),"")))</f>
        <v/>
      </c>
      <c r="L95" s="28" t="n"/>
      <c r="M95" s="27" t="n"/>
      <c r="N95" s="28" t="n"/>
      <c r="O95" s="29" t="n"/>
    </row>
    <row r="96">
      <c r="A96" s="27" t="n"/>
      <c r="B96" s="28" t="n"/>
      <c r="C96" s="27" t="n"/>
      <c r="D96" s="27" t="n"/>
      <c r="E96" s="29" t="n"/>
      <c r="F96" s="29" t="n"/>
      <c r="G96" s="29" t="n"/>
      <c r="H96" s="27" t="n"/>
      <c r="I96" s="28" t="n"/>
      <c r="J96" s="27" t="n"/>
      <c r="K96" s="26">
        <f>IF($E96="","",IF(AND(ISNUMBER($I96),$I96&lt;TODAY(),OR($J96="",$J96="Open",$J96="In progress")),"Work overdue",IF($J96="Done: awaiting check",IF(NOT(ISNUMBER($L96)),"Set a verify-by date",IF($L96&lt;TODAY(),"Verification overdue","")),"")))</f>
        <v/>
      </c>
      <c r="L96" s="28" t="n"/>
      <c r="M96" s="27" t="n"/>
      <c r="N96" s="28" t="n"/>
      <c r="O96" s="29" t="n"/>
    </row>
    <row r="97">
      <c r="A97" s="27" t="n"/>
      <c r="B97" s="28" t="n"/>
      <c r="C97" s="27" t="n"/>
      <c r="D97" s="27" t="n"/>
      <c r="E97" s="29" t="n"/>
      <c r="F97" s="29" t="n"/>
      <c r="G97" s="29" t="n"/>
      <c r="H97" s="27" t="n"/>
      <c r="I97" s="28" t="n"/>
      <c r="J97" s="27" t="n"/>
      <c r="K97" s="26">
        <f>IF($E97="","",IF(AND(ISNUMBER($I97),$I97&lt;TODAY(),OR($J97="",$J97="Open",$J97="In progress")),"Work overdue",IF($J97="Done: awaiting check",IF(NOT(ISNUMBER($L97)),"Set a verify-by date",IF($L97&lt;TODAY(),"Verification overdue","")),"")))</f>
        <v/>
      </c>
      <c r="L97" s="28" t="n"/>
      <c r="M97" s="27" t="n"/>
      <c r="N97" s="28" t="n"/>
      <c r="O97" s="29" t="n"/>
    </row>
    <row r="98">
      <c r="A98" s="27" t="n"/>
      <c r="B98" s="28" t="n"/>
      <c r="C98" s="27" t="n"/>
      <c r="D98" s="27" t="n"/>
      <c r="E98" s="29" t="n"/>
      <c r="F98" s="29" t="n"/>
      <c r="G98" s="29" t="n"/>
      <c r="H98" s="27" t="n"/>
      <c r="I98" s="28" t="n"/>
      <c r="J98" s="27" t="n"/>
      <c r="K98" s="26">
        <f>IF($E98="","",IF(AND(ISNUMBER($I98),$I98&lt;TODAY(),OR($J98="",$J98="Open",$J98="In progress")),"Work overdue",IF($J98="Done: awaiting check",IF(NOT(ISNUMBER($L98)),"Set a verify-by date",IF($L98&lt;TODAY(),"Verification overdue","")),"")))</f>
        <v/>
      </c>
      <c r="L98" s="28" t="n"/>
      <c r="M98" s="27" t="n"/>
      <c r="N98" s="28" t="n"/>
      <c r="O98" s="29" t="n"/>
    </row>
    <row r="99">
      <c r="A99" s="27" t="n"/>
      <c r="B99" s="28" t="n"/>
      <c r="C99" s="27" t="n"/>
      <c r="D99" s="27" t="n"/>
      <c r="E99" s="29" t="n"/>
      <c r="F99" s="29" t="n"/>
      <c r="G99" s="29" t="n"/>
      <c r="H99" s="27" t="n"/>
      <c r="I99" s="28" t="n"/>
      <c r="J99" s="27" t="n"/>
      <c r="K99" s="26">
        <f>IF($E99="","",IF(AND(ISNUMBER($I99),$I99&lt;TODAY(),OR($J99="",$J99="Open",$J99="In progress")),"Work overdue",IF($J99="Done: awaiting check",IF(NOT(ISNUMBER($L99)),"Set a verify-by date",IF($L99&lt;TODAY(),"Verification overdue","")),"")))</f>
        <v/>
      </c>
      <c r="L99" s="28" t="n"/>
      <c r="M99" s="27" t="n"/>
      <c r="N99" s="28" t="n"/>
      <c r="O99" s="29" t="n"/>
    </row>
    <row r="100">
      <c r="A100" s="27" t="n"/>
      <c r="B100" s="28" t="n"/>
      <c r="C100" s="27" t="n"/>
      <c r="D100" s="27" t="n"/>
      <c r="E100" s="29" t="n"/>
      <c r="F100" s="29" t="n"/>
      <c r="G100" s="29" t="n"/>
      <c r="H100" s="27" t="n"/>
      <c r="I100" s="28" t="n"/>
      <c r="J100" s="27" t="n"/>
      <c r="K100" s="26">
        <f>IF($E100="","",IF(AND(ISNUMBER($I100),$I100&lt;TODAY(),OR($J100="",$J100="Open",$J100="In progress")),"Work overdue",IF($J100="Done: awaiting check",IF(NOT(ISNUMBER($L100)),"Set a verify-by date",IF($L100&lt;TODAY(),"Verification overdue","")),"")))</f>
        <v/>
      </c>
      <c r="L100" s="28" t="n"/>
      <c r="M100" s="27" t="n"/>
      <c r="N100" s="28" t="n"/>
      <c r="O100" s="29" t="n"/>
    </row>
    <row r="101">
      <c r="A101" s="27" t="n"/>
      <c r="B101" s="28" t="n"/>
      <c r="C101" s="27" t="n"/>
      <c r="D101" s="27" t="n"/>
      <c r="E101" s="29" t="n"/>
      <c r="F101" s="29" t="n"/>
      <c r="G101" s="29" t="n"/>
      <c r="H101" s="27" t="n"/>
      <c r="I101" s="28" t="n"/>
      <c r="J101" s="27" t="n"/>
      <c r="K101" s="26">
        <f>IF($E101="","",IF(AND(ISNUMBER($I101),$I101&lt;TODAY(),OR($J101="",$J101="Open",$J101="In progress")),"Work overdue",IF($J101="Done: awaiting check",IF(NOT(ISNUMBER($L101)),"Set a verify-by date",IF($L101&lt;TODAY(),"Verification overdue","")),"")))</f>
        <v/>
      </c>
      <c r="L101" s="28" t="n"/>
      <c r="M101" s="27" t="n"/>
      <c r="N101" s="28" t="n"/>
      <c r="O101" s="29" t="n"/>
    </row>
    <row r="102">
      <c r="A102" s="27" t="n"/>
      <c r="B102" s="28" t="n"/>
      <c r="C102" s="27" t="n"/>
      <c r="D102" s="27" t="n"/>
      <c r="E102" s="29" t="n"/>
      <c r="F102" s="29" t="n"/>
      <c r="G102" s="29" t="n"/>
      <c r="H102" s="27" t="n"/>
      <c r="I102" s="28" t="n"/>
      <c r="J102" s="27" t="n"/>
      <c r="K102" s="26">
        <f>IF($E102="","",IF(AND(ISNUMBER($I102),$I102&lt;TODAY(),OR($J102="",$J102="Open",$J102="In progress")),"Work overdue",IF($J102="Done: awaiting check",IF(NOT(ISNUMBER($L102)),"Set a verify-by date",IF($L102&lt;TODAY(),"Verification overdue","")),"")))</f>
        <v/>
      </c>
      <c r="L102" s="28" t="n"/>
      <c r="M102" s="27" t="n"/>
      <c r="N102" s="28" t="n"/>
      <c r="O102" s="29" t="n"/>
    </row>
    <row r="103">
      <c r="A103" s="27" t="n"/>
      <c r="B103" s="28" t="n"/>
      <c r="C103" s="27" t="n"/>
      <c r="D103" s="27" t="n"/>
      <c r="E103" s="29" t="n"/>
      <c r="F103" s="29" t="n"/>
      <c r="G103" s="29" t="n"/>
      <c r="H103" s="27" t="n"/>
      <c r="I103" s="28" t="n"/>
      <c r="J103" s="27" t="n"/>
      <c r="K103" s="26">
        <f>IF($E103="","",IF(AND(ISNUMBER($I103),$I103&lt;TODAY(),OR($J103="",$J103="Open",$J103="In progress")),"Work overdue",IF($J103="Done: awaiting check",IF(NOT(ISNUMBER($L103)),"Set a verify-by date",IF($L103&lt;TODAY(),"Verification overdue","")),"")))</f>
        <v/>
      </c>
      <c r="L103" s="28" t="n"/>
      <c r="M103" s="27" t="n"/>
      <c r="N103" s="28" t="n"/>
      <c r="O103" s="29" t="n"/>
    </row>
    <row r="104">
      <c r="A104" s="27" t="n"/>
      <c r="B104" s="28" t="n"/>
      <c r="C104" s="27" t="n"/>
      <c r="D104" s="27" t="n"/>
      <c r="E104" s="29" t="n"/>
      <c r="F104" s="29" t="n"/>
      <c r="G104" s="29" t="n"/>
      <c r="H104" s="27" t="n"/>
      <c r="I104" s="28" t="n"/>
      <c r="J104" s="27" t="n"/>
      <c r="K104" s="26">
        <f>IF($E104="","",IF(AND(ISNUMBER($I104),$I104&lt;TODAY(),OR($J104="",$J104="Open",$J104="In progress")),"Work overdue",IF($J104="Done: awaiting check",IF(NOT(ISNUMBER($L104)),"Set a verify-by date",IF($L104&lt;TODAY(),"Verification overdue","")),"")))</f>
        <v/>
      </c>
      <c r="L104" s="28" t="n"/>
      <c r="M104" s="27" t="n"/>
      <c r="N104" s="28" t="n"/>
      <c r="O104" s="29" t="n"/>
    </row>
    <row r="105">
      <c r="A105" s="27" t="n"/>
      <c r="B105" s="28" t="n"/>
      <c r="C105" s="27" t="n"/>
      <c r="D105" s="27" t="n"/>
      <c r="E105" s="29" t="n"/>
      <c r="F105" s="29" t="n"/>
      <c r="G105" s="29" t="n"/>
      <c r="H105" s="27" t="n"/>
      <c r="I105" s="28" t="n"/>
      <c r="J105" s="27" t="n"/>
      <c r="K105" s="26">
        <f>IF($E105="","",IF(AND(ISNUMBER($I105),$I105&lt;TODAY(),OR($J105="",$J105="Open",$J105="In progress")),"Work overdue",IF($J105="Done: awaiting check",IF(NOT(ISNUMBER($L105)),"Set a verify-by date",IF($L105&lt;TODAY(),"Verification overdue","")),"")))</f>
        <v/>
      </c>
      <c r="L105" s="28" t="n"/>
      <c r="M105" s="27" t="n"/>
      <c r="N105" s="28" t="n"/>
      <c r="O105" s="29" t="n"/>
    </row>
    <row r="106">
      <c r="A106" s="27" t="n"/>
      <c r="B106" s="28" t="n"/>
      <c r="C106" s="27" t="n"/>
      <c r="D106" s="27" t="n"/>
      <c r="E106" s="29" t="n"/>
      <c r="F106" s="29" t="n"/>
      <c r="G106" s="29" t="n"/>
      <c r="H106" s="27" t="n"/>
      <c r="I106" s="28" t="n"/>
      <c r="J106" s="27" t="n"/>
      <c r="K106" s="26">
        <f>IF($E106="","",IF(AND(ISNUMBER($I106),$I106&lt;TODAY(),OR($J106="",$J106="Open",$J106="In progress")),"Work overdue",IF($J106="Done: awaiting check",IF(NOT(ISNUMBER($L106)),"Set a verify-by date",IF($L106&lt;TODAY(),"Verification overdue","")),"")))</f>
        <v/>
      </c>
      <c r="L106" s="28" t="n"/>
      <c r="M106" s="27" t="n"/>
      <c r="N106" s="28" t="n"/>
      <c r="O106" s="29" t="n"/>
    </row>
    <row r="107">
      <c r="A107" s="27" t="n"/>
      <c r="B107" s="28" t="n"/>
      <c r="C107" s="27" t="n"/>
      <c r="D107" s="27" t="n"/>
      <c r="E107" s="29" t="n"/>
      <c r="F107" s="29" t="n"/>
      <c r="G107" s="29" t="n"/>
      <c r="H107" s="27" t="n"/>
      <c r="I107" s="28" t="n"/>
      <c r="J107" s="27" t="n"/>
      <c r="K107" s="26">
        <f>IF($E107="","",IF(AND(ISNUMBER($I107),$I107&lt;TODAY(),OR($J107="",$J107="Open",$J107="In progress")),"Work overdue",IF($J107="Done: awaiting check",IF(NOT(ISNUMBER($L107)),"Set a verify-by date",IF($L107&lt;TODAY(),"Verification overdue","")),"")))</f>
        <v/>
      </c>
      <c r="L107" s="28" t="n"/>
      <c r="M107" s="27" t="n"/>
      <c r="N107" s="28" t="n"/>
      <c r="O107" s="29" t="n"/>
    </row>
    <row r="109">
      <c r="A109" s="13" t="inlineStr">
        <is>
          <t>SPL Management · spl-management.com · Managed with Precision</t>
        </is>
      </c>
      <c r="B109" s="14" t="n"/>
      <c r="C109" s="14" t="n"/>
      <c r="D109" s="14" t="n"/>
      <c r="E109" s="14" t="n"/>
      <c r="F109" s="14" t="n"/>
      <c r="G109" s="14" t="n"/>
      <c r="H109" s="14" t="n"/>
      <c r="I109" s="14" t="n"/>
      <c r="J109" s="14" t="n"/>
      <c r="K109" s="14" t="n"/>
      <c r="L109" s="14" t="n"/>
      <c r="M109" s="14" t="n"/>
      <c r="N109" s="14" t="n"/>
      <c r="O109" s="14" t="n"/>
    </row>
    <row r="110">
      <c r="A110" s="15" t="inlineStr">
        <is>
          <t>General information only. Requirements vary by jurisdiction and change often; confirm current rules with your regulator or a qualified professional.</t>
        </is>
      </c>
    </row>
  </sheetData>
  <mergeCells count="1">
    <mergeCell ref="G4:I5"/>
  </mergeCells>
  <conditionalFormatting sqref="C5">
    <cfRule type="expression" priority="1" dxfId="0" stopIfTrue="1">
      <formula>AND(ISNUMBER(C5),C5&gt;0)</formula>
    </cfRule>
  </conditionalFormatting>
  <conditionalFormatting sqref="D5">
    <cfRule type="expression" priority="2" dxfId="1" stopIfTrue="1">
      <formula>AND(ISNUMBER(D5),D5&gt;0)</formula>
    </cfRule>
  </conditionalFormatting>
  <conditionalFormatting sqref="E5">
    <cfRule type="expression" priority="3" dxfId="2" stopIfTrue="1">
      <formula>AND(ISNUMBER(E5),E5&gt;0)</formula>
    </cfRule>
  </conditionalFormatting>
  <conditionalFormatting sqref="A8:O107">
    <cfRule type="expression" priority="4" dxfId="3" stopIfTrue="1">
      <formula>$K8="Work overdue"</formula>
    </cfRule>
    <cfRule type="expression" priority="5" dxfId="4" stopIfTrue="1">
      <formula>$K8="Verification overdue"</formula>
    </cfRule>
    <cfRule type="expression" priority="6" dxfId="5" stopIfTrue="1">
      <formula>$J8="Done: awaiting check"</formula>
    </cfRule>
    <cfRule type="expression" priority="7" dxfId="6">
      <formula>MOD(ROW(),2)=0</formula>
    </cfRule>
  </conditionalFormatting>
  <dataValidations count="6">
    <dataValidation sqref="D8:D107" showDropDown="0" showInputMessage="0" showErrorMessage="1" allowBlank="1" errorTitle="Source" error="Pick a source from the list." type="list" errorStyle="stop">
      <formula1>"Regulatory inspection,Internal walk-through,Incident,Audit,Staff report,Other"</formula1>
    </dataValidation>
    <dataValidation sqref="J8:J107" showDropDown="0" showInputMessage="0" showErrorMessage="1" allowBlank="1" errorTitle="Status" error="Pick a status from the list." type="list" errorStyle="stop">
      <formula1>"Open,In progress,Done: awaiting check,Verified closed"</formula1>
    </dataValidation>
    <dataValidation sqref="B8:B107 I8:I107 L8:L107 N8:N107" showDropDown="0" showInputMessage="0" showErrorMessage="1" allowBlank="1" errorTitle="Date" error="Enter a date, such as 3/31/2027." type="date" operator="greaterThan">
      <formula1>36526</formula1>
    </dataValidation>
    <dataValidation sqref="H8:H107" showDropDown="0" showInputMessage="1" showErrorMessage="0" allowBlank="1" promptTitle="Owner" prompt="One named person, not a department."/>
    <dataValidation sqref="L8:L107" showDropDown="0" showInputMessage="1" showErrorMessage="0" allowBlank="1" promptTitle="Verify by" prompt="The date by which someone other than the owner will check the fix."/>
    <dataValidation sqref="M8:M107" showDropDown="0" showInputMessage="1" showErrorMessage="0" allowBlank="1" promptTitle="Verified by" prompt="Someone other than the owner, who checked the fix works."/>
  </dataValidations>
  <pageMargins left="0.4" right="0.4" top="0.5" bottom="0.75" header="0.5" footer="0.3"/>
  <pageSetup orientation="landscape" paperSize="1" fitToHeight="0" fitToWidth="1"/>
  <headerFooter>
    <oddHeader>&amp;R&amp;7 SPL Management  |  Page &amp;P of &amp;N</oddHeader>
    <oddFooter>&amp;C&amp;6 SPL Management · spl-management.com · Managed with Precision  |  General information only. Requirements vary by jurisdiction and change often; confirm current rules with your regulator or a qualified professional.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SPL Management</dc:creator>
  <dc:title xmlns:dc="http://purl.org/dc/elements/1.1/">Corrective Action Log</dc:title>
  <dcterms:created xmlns:dcterms="http://purl.org/dc/terms/" xmlns:xsi="http://www.w3.org/2001/XMLSchema-instance" xsi:type="dcterms:W3CDTF">2026-09-26T23:18:21Z</dcterms:created>
  <dcterms:modified xmlns:dcterms="http://purl.org/dc/terms/" xmlns:xsi="http://www.w3.org/2001/XMLSchema-instance" xsi:type="dcterms:W3CDTF">2026-09-26T23:18:21Z</dcterms:modified>
</cp:coreProperties>
</file>